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329aefe5042852/Desktop/Pennington Parish Council/Pennington Parish Council 20-04-2021/Finances/2026-2027/"/>
    </mc:Choice>
  </mc:AlternateContent>
  <xr:revisionPtr revIDLastSave="3" documentId="13_ncr:1_{F8E8B738-A5FC-44A7-A527-8806736F336C}" xr6:coauthVersionLast="47" xr6:coauthVersionMax="47" xr10:uidLastSave="{3CC8B29C-1BEA-4E99-A1A1-03586924A269}"/>
  <bookViews>
    <workbookView xWindow="-110" yWindow="-110" windowWidth="19420" windowHeight="10300" xr2:uid="{C3413100-2AFE-48A9-97F8-C5915EA3C86C}"/>
  </bookViews>
  <sheets>
    <sheet name="Precept Calculations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Data" localSheetId="0">'[1]List Data'!$A$1:$A$55</definedName>
    <definedName name="Data">'[2]List Data'!$A$1:$A$62</definedName>
    <definedName name="ffff">#REF!</definedName>
    <definedName name="FixedAssets">#REF!</definedName>
    <definedName name="ListData" localSheetId="0">'[3]List Data'!$A$1:$A$45</definedName>
    <definedName name="ListData">'[4]List Data'!$A$1:$A$39</definedName>
    <definedName name="_xlnm.Print_Area" localSheetId="0">'Precept Calculations'!$A$1:$F$72</definedName>
    <definedName name="_xlnm.Print_Titles" localSheetId="0">'Precept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E61" i="2" s="1"/>
  <c r="G45" i="2"/>
  <c r="G59" i="2" s="1"/>
  <c r="F44" i="2"/>
  <c r="F58" i="2" s="1"/>
  <c r="E43" i="2"/>
  <c r="E57" i="2" s="1"/>
  <c r="G41" i="2"/>
  <c r="G55" i="2" s="1"/>
  <c r="F40" i="2"/>
  <c r="F54" i="2" s="1"/>
  <c r="E39" i="2"/>
  <c r="E53" i="2" s="1"/>
  <c r="G37" i="2"/>
  <c r="G51" i="2" s="1"/>
  <c r="F36" i="2"/>
  <c r="F50" i="2" s="1"/>
  <c r="E35" i="2"/>
  <c r="E49" i="2" s="1"/>
  <c r="E33" i="2"/>
  <c r="G32" i="2"/>
  <c r="G46" i="2" s="1"/>
  <c r="G60" i="2" s="1"/>
  <c r="G31" i="2"/>
  <c r="F31" i="2"/>
  <c r="F45" i="2" s="1"/>
  <c r="F59" i="2" s="1"/>
  <c r="F30" i="2"/>
  <c r="E30" i="2"/>
  <c r="E44" i="2" s="1"/>
  <c r="E58" i="2" s="1"/>
  <c r="E29" i="2"/>
  <c r="G28" i="2"/>
  <c r="G42" i="2" s="1"/>
  <c r="G56" i="2" s="1"/>
  <c r="G27" i="2"/>
  <c r="F27" i="2"/>
  <c r="F41" i="2" s="1"/>
  <c r="F55" i="2" s="1"/>
  <c r="F26" i="2"/>
  <c r="E26" i="2"/>
  <c r="E40" i="2" s="1"/>
  <c r="E54" i="2" s="1"/>
  <c r="E25" i="2"/>
  <c r="G24" i="2"/>
  <c r="G38" i="2" s="1"/>
  <c r="G52" i="2" s="1"/>
  <c r="G23" i="2"/>
  <c r="F23" i="2"/>
  <c r="F37" i="2" s="1"/>
  <c r="F51" i="2" s="1"/>
  <c r="F22" i="2"/>
  <c r="E22" i="2"/>
  <c r="E36" i="2" s="1"/>
  <c r="E50" i="2" s="1"/>
  <c r="E21" i="2"/>
  <c r="G20" i="2"/>
  <c r="F20" i="2"/>
  <c r="E20" i="2"/>
  <c r="G18" i="2"/>
  <c r="G33" i="2" s="1"/>
  <c r="G47" i="2" s="1"/>
  <c r="G61" i="2" s="1"/>
  <c r="F18" i="2"/>
  <c r="F33" i="2" s="1"/>
  <c r="F47" i="2" s="1"/>
  <c r="F61" i="2" s="1"/>
  <c r="E18" i="2"/>
  <c r="G17" i="2"/>
  <c r="F17" i="2"/>
  <c r="F32" i="2" s="1"/>
  <c r="F46" i="2" s="1"/>
  <c r="F60" i="2" s="1"/>
  <c r="E17" i="2"/>
  <c r="E32" i="2" s="1"/>
  <c r="E46" i="2" s="1"/>
  <c r="E60" i="2" s="1"/>
  <c r="G16" i="2"/>
  <c r="F16" i="2"/>
  <c r="E16" i="2"/>
  <c r="E31" i="2" s="1"/>
  <c r="E45" i="2" s="1"/>
  <c r="E59" i="2" s="1"/>
  <c r="G15" i="2"/>
  <c r="G30" i="2" s="1"/>
  <c r="G44" i="2" s="1"/>
  <c r="G58" i="2" s="1"/>
  <c r="F15" i="2"/>
  <c r="E15" i="2"/>
  <c r="G14" i="2"/>
  <c r="G29" i="2" s="1"/>
  <c r="G43" i="2" s="1"/>
  <c r="G57" i="2" s="1"/>
  <c r="F14" i="2"/>
  <c r="F29" i="2" s="1"/>
  <c r="F43" i="2" s="1"/>
  <c r="F57" i="2" s="1"/>
  <c r="E14" i="2"/>
  <c r="G13" i="2"/>
  <c r="F13" i="2"/>
  <c r="F28" i="2" s="1"/>
  <c r="F42" i="2" s="1"/>
  <c r="F56" i="2" s="1"/>
  <c r="E13" i="2"/>
  <c r="E28" i="2" s="1"/>
  <c r="E42" i="2" s="1"/>
  <c r="E56" i="2" s="1"/>
  <c r="G12" i="2"/>
  <c r="F12" i="2"/>
  <c r="E12" i="2"/>
  <c r="E27" i="2" s="1"/>
  <c r="E41" i="2" s="1"/>
  <c r="E55" i="2" s="1"/>
  <c r="G11" i="2"/>
  <c r="G26" i="2" s="1"/>
  <c r="G40" i="2" s="1"/>
  <c r="G54" i="2" s="1"/>
  <c r="F11" i="2"/>
  <c r="E11" i="2"/>
  <c r="G10" i="2"/>
  <c r="G25" i="2" s="1"/>
  <c r="G39" i="2" s="1"/>
  <c r="G53" i="2" s="1"/>
  <c r="F10" i="2"/>
  <c r="F25" i="2" s="1"/>
  <c r="F39" i="2" s="1"/>
  <c r="F53" i="2" s="1"/>
  <c r="E10" i="2"/>
  <c r="G9" i="2"/>
  <c r="F9" i="2"/>
  <c r="F24" i="2" s="1"/>
  <c r="F38" i="2" s="1"/>
  <c r="F52" i="2" s="1"/>
  <c r="E9" i="2"/>
  <c r="E24" i="2" s="1"/>
  <c r="E38" i="2" s="1"/>
  <c r="E52" i="2" s="1"/>
  <c r="G8" i="2"/>
  <c r="F8" i="2"/>
  <c r="E8" i="2"/>
  <c r="E23" i="2" s="1"/>
  <c r="E37" i="2" s="1"/>
  <c r="E51" i="2" s="1"/>
  <c r="G7" i="2"/>
  <c r="G22" i="2" s="1"/>
  <c r="G36" i="2" s="1"/>
  <c r="G50" i="2" s="1"/>
  <c r="F7" i="2"/>
  <c r="E7" i="2"/>
  <c r="G6" i="2"/>
  <c r="G21" i="2" s="1"/>
  <c r="G35" i="2" s="1"/>
  <c r="G49" i="2" s="1"/>
  <c r="F6" i="2"/>
  <c r="F21" i="2" s="1"/>
  <c r="F35" i="2" s="1"/>
  <c r="F49" i="2" s="1"/>
  <c r="E6" i="2"/>
  <c r="G4" i="2"/>
  <c r="F4" i="2"/>
  <c r="E4" i="2"/>
  <c r="G15" i="1"/>
  <c r="G30" i="1" s="1"/>
  <c r="G44" i="1" s="1"/>
  <c r="F15" i="1"/>
  <c r="F30" i="1" s="1"/>
  <c r="F44" i="1" s="1"/>
  <c r="E15" i="1"/>
  <c r="E30" i="1" s="1"/>
  <c r="E44" i="1" s="1"/>
  <c r="E58" i="1" s="1"/>
  <c r="E4" i="1"/>
  <c r="G20" i="1"/>
  <c r="G18" i="1"/>
  <c r="G33" i="1" s="1"/>
  <c r="G47" i="1" s="1"/>
  <c r="G17" i="1"/>
  <c r="G32" i="1" s="1"/>
  <c r="G46" i="1" s="1"/>
  <c r="G16" i="1"/>
  <c r="G31" i="1" s="1"/>
  <c r="G45" i="1" s="1"/>
  <c r="G14" i="1"/>
  <c r="G29" i="1" s="1"/>
  <c r="G43" i="1" s="1"/>
  <c r="G13" i="1"/>
  <c r="G28" i="1" s="1"/>
  <c r="G42" i="1" s="1"/>
  <c r="G12" i="1"/>
  <c r="G27" i="1" s="1"/>
  <c r="G41" i="1" s="1"/>
  <c r="G11" i="1"/>
  <c r="G26" i="1" s="1"/>
  <c r="G40" i="1" s="1"/>
  <c r="G10" i="1"/>
  <c r="G25" i="1" s="1"/>
  <c r="G39" i="1" s="1"/>
  <c r="G9" i="1"/>
  <c r="G24" i="1" s="1"/>
  <c r="G38" i="1" s="1"/>
  <c r="G8" i="1"/>
  <c r="G23" i="1" s="1"/>
  <c r="G37" i="1" s="1"/>
  <c r="G7" i="1"/>
  <c r="G22" i="1" s="1"/>
  <c r="G36" i="1" s="1"/>
  <c r="G6" i="1"/>
  <c r="G21" i="1" s="1"/>
  <c r="G35" i="1" s="1"/>
  <c r="G4" i="1"/>
  <c r="F20" i="1"/>
  <c r="F18" i="1"/>
  <c r="F33" i="1" s="1"/>
  <c r="F47" i="1" s="1"/>
  <c r="F17" i="1"/>
  <c r="F32" i="1" s="1"/>
  <c r="F46" i="1" s="1"/>
  <c r="F16" i="1"/>
  <c r="F31" i="1" s="1"/>
  <c r="F45" i="1" s="1"/>
  <c r="F14" i="1"/>
  <c r="F29" i="1" s="1"/>
  <c r="F43" i="1" s="1"/>
  <c r="F13" i="1"/>
  <c r="F28" i="1" s="1"/>
  <c r="F42" i="1" s="1"/>
  <c r="F12" i="1"/>
  <c r="F27" i="1" s="1"/>
  <c r="F41" i="1" s="1"/>
  <c r="F11" i="1"/>
  <c r="F26" i="1" s="1"/>
  <c r="F40" i="1" s="1"/>
  <c r="F10" i="1"/>
  <c r="F25" i="1" s="1"/>
  <c r="F39" i="1" s="1"/>
  <c r="F9" i="1"/>
  <c r="F24" i="1" s="1"/>
  <c r="F38" i="1" s="1"/>
  <c r="F8" i="1"/>
  <c r="F23" i="1" s="1"/>
  <c r="F37" i="1" s="1"/>
  <c r="F7" i="1"/>
  <c r="F22" i="1" s="1"/>
  <c r="F36" i="1" s="1"/>
  <c r="F6" i="1"/>
  <c r="F21" i="1" s="1"/>
  <c r="F35" i="1" s="1"/>
  <c r="F4" i="1"/>
  <c r="G58" i="1" l="1"/>
  <c r="G51" i="1"/>
  <c r="G52" i="1"/>
  <c r="G60" i="1"/>
  <c r="G55" i="1"/>
  <c r="G56" i="1"/>
  <c r="G61" i="1"/>
  <c r="G50" i="1"/>
  <c r="G54" i="1"/>
  <c r="G59" i="1"/>
  <c r="G49" i="1"/>
  <c r="G53" i="1"/>
  <c r="G57" i="1"/>
  <c r="E20" i="1"/>
  <c r="F58" i="1" s="1"/>
  <c r="E18" i="1"/>
  <c r="E33" i="1" s="1"/>
  <c r="E47" i="1" s="1"/>
  <c r="E17" i="1"/>
  <c r="E32" i="1" s="1"/>
  <c r="E46" i="1" s="1"/>
  <c r="E16" i="1"/>
  <c r="E31" i="1" s="1"/>
  <c r="E45" i="1" s="1"/>
  <c r="E14" i="1"/>
  <c r="E29" i="1" s="1"/>
  <c r="E43" i="1" s="1"/>
  <c r="E13" i="1"/>
  <c r="E28" i="1" s="1"/>
  <c r="E42" i="1" s="1"/>
  <c r="E12" i="1"/>
  <c r="E27" i="1" s="1"/>
  <c r="E41" i="1" s="1"/>
  <c r="E11" i="1"/>
  <c r="E26" i="1" s="1"/>
  <c r="E40" i="1" s="1"/>
  <c r="E54" i="1" s="1"/>
  <c r="E10" i="1"/>
  <c r="E25" i="1" s="1"/>
  <c r="E39" i="1" s="1"/>
  <c r="E9" i="1"/>
  <c r="E24" i="1" s="1"/>
  <c r="E38" i="1" s="1"/>
  <c r="E52" i="1" s="1"/>
  <c r="E8" i="1"/>
  <c r="E23" i="1" s="1"/>
  <c r="E37" i="1" s="1"/>
  <c r="E7" i="1"/>
  <c r="E22" i="1" s="1"/>
  <c r="E36" i="1" s="1"/>
  <c r="E6" i="1"/>
  <c r="E21" i="1" s="1"/>
  <c r="E35" i="1" s="1"/>
  <c r="F57" i="1" l="1"/>
  <c r="F59" i="1"/>
  <c r="F51" i="1"/>
  <c r="F61" i="1"/>
  <c r="F53" i="1"/>
  <c r="F49" i="1"/>
  <c r="F50" i="1"/>
  <c r="F60" i="1"/>
  <c r="F55" i="1"/>
  <c r="F54" i="1"/>
  <c r="F56" i="1"/>
  <c r="F52" i="1"/>
  <c r="E50" i="1"/>
  <c r="E51" i="1"/>
  <c r="E53" i="1"/>
  <c r="E57" i="1"/>
  <c r="E56" i="1"/>
  <c r="E61" i="1"/>
  <c r="E49" i="1"/>
  <c r="E55" i="1"/>
  <c r="E59" i="1"/>
  <c r="E60" i="1"/>
</calcChain>
</file>

<file path=xl/sharedStrings.xml><?xml version="1.0" encoding="utf-8"?>
<sst xmlns="http://schemas.openxmlformats.org/spreadsheetml/2006/main" count="166" uniqueCount="50">
  <si>
    <t>Precept</t>
  </si>
  <si>
    <t>Increase on previous year</t>
  </si>
  <si>
    <t>Increase on Precept</t>
  </si>
  <si>
    <t>0% increase</t>
  </si>
  <si>
    <t>1% increase</t>
  </si>
  <si>
    <t>2% increase</t>
  </si>
  <si>
    <t>2.5% increase</t>
  </si>
  <si>
    <t>3% increase</t>
  </si>
  <si>
    <t>4% increase</t>
  </si>
  <si>
    <t>5% increase</t>
  </si>
  <si>
    <t>7.5% increase</t>
  </si>
  <si>
    <t>10% increase</t>
  </si>
  <si>
    <t>20% increase</t>
  </si>
  <si>
    <t>35% increase</t>
  </si>
  <si>
    <t>50% increase</t>
  </si>
  <si>
    <t>Cost to Band D Household</t>
  </si>
  <si>
    <t>Precept total</t>
  </si>
  <si>
    <t>Total Cost to Band D Household PER YEAR</t>
  </si>
  <si>
    <t>Increased Cost to Band D Household PER YEAR</t>
  </si>
  <si>
    <t>Property Bands agreed at 1 April 1991</t>
  </si>
  <si>
    <t>Band A</t>
  </si>
  <si>
    <t xml:space="preserve">up to and including £40,000 </t>
  </si>
  <si>
    <t>Band B</t>
  </si>
  <si>
    <t>£40,001 – £52,000</t>
  </si>
  <si>
    <t>Band C</t>
  </si>
  <si>
    <t xml:space="preserve">£52,001 – £68,000 </t>
  </si>
  <si>
    <t>Band D</t>
  </si>
  <si>
    <t xml:space="preserve">£68,001 – £88,000 </t>
  </si>
  <si>
    <t>Band E</t>
  </si>
  <si>
    <t xml:space="preserve">£88,001 – £120,000 </t>
  </si>
  <si>
    <t>Band F</t>
  </si>
  <si>
    <t xml:space="preserve">£120,001 – £160,000 </t>
  </si>
  <si>
    <t>Band G</t>
  </si>
  <si>
    <t xml:space="preserve">£160,001 – £320,000 </t>
  </si>
  <si>
    <t>Band H</t>
  </si>
  <si>
    <t xml:space="preserve">More than £320,000 </t>
  </si>
  <si>
    <t>2022 / 23</t>
  </si>
  <si>
    <t>For an explanation of Tax Base and Precept calculations</t>
  </si>
  <si>
    <t>2024 / 25</t>
  </si>
  <si>
    <t>2023 / 24</t>
  </si>
  <si>
    <t>See also Pennington Parish Council's page Financing the Council</t>
  </si>
  <si>
    <t>Band D Tax Base (WAF estimated)</t>
  </si>
  <si>
    <t>2025 / 26</t>
  </si>
  <si>
    <t>30% increase</t>
  </si>
  <si>
    <t>17% Increase</t>
  </si>
  <si>
    <t>17% increase</t>
  </si>
  <si>
    <t>2023-24</t>
  </si>
  <si>
    <t>2024-25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</si>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</sst>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164" fontId="2" fillId="0" borderId="0" xfId="1" quotePrefix="1" applyNumberFormat="1" applyFont="1"/>
    <xf numFmtId="164" fontId="2" fillId="2" borderId="0" xfId="1" quotePrefix="1" applyNumberFormat="1" applyFont="1" applyFill="1"/>
    <xf numFmtId="164" fontId="1" fillId="0" borderId="0" xfId="1" applyNumberFormat="1"/>
    <xf numFmtId="0" fontId="1" fillId="2" borderId="0" xfId="1" applyFill="1"/>
    <xf numFmtId="0" fontId="3" fillId="0" borderId="0" xfId="1" applyFont="1" applyAlignment="1">
      <alignment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164" fontId="0" fillId="0" borderId="0" xfId="3" applyNumberFormat="1" applyFont="1" applyFill="1" applyAlignment="1">
      <alignment vertical="center"/>
    </xf>
    <xf numFmtId="164" fontId="1" fillId="2" borderId="0" xfId="1" applyNumberFormat="1" applyFill="1" applyAlignment="1">
      <alignment vertical="center"/>
    </xf>
    <xf numFmtId="0" fontId="3" fillId="0" borderId="2" xfId="1" applyFont="1" applyBorder="1" applyAlignment="1">
      <alignment vertical="top" wrapText="1"/>
    </xf>
    <xf numFmtId="164" fontId="3" fillId="0" borderId="2" xfId="1" applyNumberFormat="1" applyFont="1" applyBorder="1" applyAlignment="1">
      <alignment vertical="top" wrapText="1"/>
    </xf>
    <xf numFmtId="164" fontId="3" fillId="2" borderId="3" xfId="1" applyNumberFormat="1" applyFont="1" applyFill="1" applyBorder="1" applyAlignment="1">
      <alignment vertical="top" wrapText="1"/>
    </xf>
    <xf numFmtId="164" fontId="3" fillId="0" borderId="0" xfId="1" applyNumberFormat="1" applyFont="1" applyAlignment="1">
      <alignment vertical="top" wrapText="1"/>
    </xf>
    <xf numFmtId="164" fontId="3" fillId="2" borderId="5" xfId="1" applyNumberFormat="1" applyFont="1" applyFill="1" applyBorder="1" applyAlignment="1">
      <alignment vertical="top" wrapText="1"/>
    </xf>
    <xf numFmtId="164" fontId="4" fillId="0" borderId="0" xfId="1" applyNumberFormat="1" applyFont="1" applyAlignment="1">
      <alignment vertical="top" wrapText="1"/>
    </xf>
    <xf numFmtId="0" fontId="1" fillId="0" borderId="0" xfId="1" applyAlignment="1">
      <alignment vertical="top" wrapText="1"/>
    </xf>
    <xf numFmtId="0" fontId="1" fillId="0" borderId="7" xfId="1" applyBorder="1" applyAlignment="1">
      <alignment vertical="top" wrapText="1"/>
    </xf>
    <xf numFmtId="164" fontId="3" fillId="0" borderId="7" xfId="1" applyNumberFormat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vertical="top" wrapText="1"/>
    </xf>
    <xf numFmtId="164" fontId="3" fillId="0" borderId="0" xfId="1" applyNumberFormat="1" applyFont="1" applyAlignment="1">
      <alignment wrapText="1"/>
    </xf>
    <xf numFmtId="164" fontId="1" fillId="0" borderId="2" xfId="1" applyNumberFormat="1" applyBorder="1"/>
    <xf numFmtId="164" fontId="1" fillId="2" borderId="3" xfId="1" applyNumberFormat="1" applyFill="1" applyBorder="1"/>
    <xf numFmtId="164" fontId="1" fillId="2" borderId="5" xfId="1" applyNumberFormat="1" applyFill="1" applyBorder="1"/>
    <xf numFmtId="164" fontId="2" fillId="0" borderId="0" xfId="1" applyNumberFormat="1" applyFont="1"/>
    <xf numFmtId="164" fontId="1" fillId="0" borderId="7" xfId="1" applyNumberFormat="1" applyBorder="1"/>
    <xf numFmtId="164" fontId="1" fillId="2" borderId="8" xfId="1" applyNumberFormat="1" applyFill="1" applyBorder="1"/>
    <xf numFmtId="0" fontId="2" fillId="3" borderId="0" xfId="1" applyFont="1" applyFill="1"/>
    <xf numFmtId="164" fontId="1" fillId="0" borderId="0" xfId="1" applyNumberFormat="1" applyAlignment="1">
      <alignment vertical="center"/>
    </xf>
    <xf numFmtId="164" fontId="3" fillId="0" borderId="3" xfId="1" applyNumberFormat="1" applyFont="1" applyBorder="1" applyAlignment="1">
      <alignment vertical="top" wrapText="1"/>
    </xf>
    <xf numFmtId="164" fontId="3" fillId="0" borderId="5" xfId="1" applyNumberFormat="1" applyFont="1" applyBorder="1" applyAlignment="1">
      <alignment vertical="top" wrapText="1"/>
    </xf>
    <xf numFmtId="164" fontId="3" fillId="0" borderId="8" xfId="1" applyNumberFormat="1" applyFont="1" applyBorder="1" applyAlignment="1">
      <alignment vertical="top" wrapText="1"/>
    </xf>
    <xf numFmtId="0" fontId="2" fillId="0" borderId="0" xfId="1" applyFont="1"/>
    <xf numFmtId="164" fontId="1" fillId="0" borderId="3" xfId="1" applyNumberFormat="1" applyBorder="1"/>
    <xf numFmtId="164" fontId="1" fillId="0" borderId="5" xfId="1" applyNumberFormat="1" applyBorder="1"/>
    <xf numFmtId="164" fontId="1" fillId="0" borderId="8" xfId="1" applyNumberFormat="1" applyBorder="1"/>
    <xf numFmtId="0" fontId="2" fillId="0" borderId="0" xfId="1" applyFont="1" applyAlignment="1">
      <alignment vertical="top" wrapText="1"/>
    </xf>
    <xf numFmtId="164" fontId="4" fillId="0" borderId="5" xfId="1" applyNumberFormat="1" applyFont="1" applyBorder="1" applyAlignment="1">
      <alignment vertical="top" wrapText="1"/>
    </xf>
    <xf numFmtId="164" fontId="4" fillId="2" borderId="5" xfId="1" applyNumberFormat="1" applyFont="1" applyFill="1" applyBorder="1" applyAlignment="1">
      <alignment vertical="top" wrapText="1"/>
    </xf>
    <xf numFmtId="164" fontId="2" fillId="0" borderId="5" xfId="1" applyNumberFormat="1" applyFont="1" applyBorder="1"/>
    <xf numFmtId="164" fontId="2" fillId="2" borderId="5" xfId="1" applyNumberFormat="1" applyFont="1" applyFill="1" applyBorder="1"/>
    <xf numFmtId="0" fontId="4" fillId="0" borderId="0" xfId="1" applyFont="1" applyAlignment="1">
      <alignment vertical="top" wrapText="1"/>
    </xf>
    <xf numFmtId="9" fontId="2" fillId="0" borderId="0" xfId="1" applyNumberFormat="1" applyFont="1" applyAlignment="1">
      <alignment vertical="top" wrapText="1"/>
    </xf>
    <xf numFmtId="9" fontId="1" fillId="0" borderId="0" xfId="1" applyNumberFormat="1" applyAlignment="1">
      <alignment vertical="top" wrapText="1"/>
    </xf>
    <xf numFmtId="164" fontId="2" fillId="2" borderId="0" xfId="1" applyNumberFormat="1" applyFont="1" applyFill="1"/>
    <xf numFmtId="164" fontId="4" fillId="2" borderId="0" xfId="1" applyNumberFormat="1" applyFont="1" applyFill="1" applyAlignment="1">
      <alignment vertical="top" wrapText="1"/>
    </xf>
    <xf numFmtId="164" fontId="3" fillId="2" borderId="0" xfId="1" applyNumberFormat="1" applyFont="1" applyFill="1" applyAlignment="1">
      <alignment vertical="top" wrapText="1"/>
    </xf>
    <xf numFmtId="164" fontId="3" fillId="2" borderId="7" xfId="1" applyNumberFormat="1" applyFont="1" applyFill="1" applyBorder="1" applyAlignment="1">
      <alignment vertical="top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4">
    <cellStyle name="Comma 2 2" xfId="2" xr:uid="{FC87AAC4-CCE8-42B8-B400-A4DD2F3C5980}"/>
    <cellStyle name="Normal" xfId="0" builtinId="0"/>
    <cellStyle name="Normal 2" xfId="1" xr:uid="{EC478D1C-C882-4BD1-BAFB-166E3D53A64A}"/>
    <cellStyle name="Percent 2" xfId="3" xr:uid="{EDDDC4FF-DC18-462D-99E8-087CC3887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/Desktop/Dropbox/Clerk/2017-18/Finance/Launton%20Balance%20Sheet%2017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/Desktop/Dropbox/Clerk/2021-22/Finance/Launton%20Balance%20Sheet%2021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f46bee34703a77d/Documents/Parish%20Councils/Wendlebury%20PC/2017-18/Finance/Wendlebury%20Balance%20Sheet%2017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/Documents/Parish%20Councils/Caversfield%20Parish%20Council/2015-16/Finance/Caversfield%20balance%20sheet%2015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17 18"/>
      <sheetName val="18 19 budget from other book"/>
      <sheetName val="18 19 Budget"/>
      <sheetName val="Budget 17 18 Monitoring"/>
      <sheetName val="Variances"/>
      <sheetName val="Statement"/>
      <sheetName val="Accounting Statements for Audit"/>
      <sheetName val="Bank of Ireland Account"/>
      <sheetName val="Actual Spend by Month"/>
      <sheetName val="VAT Claim 17 18"/>
      <sheetName val="Current Account"/>
      <sheetName val="VAT Claim 16 17"/>
      <sheetName val="Saver Account"/>
      <sheetName val="Reconciliation"/>
      <sheetName val="Expenditure over £100"/>
      <sheetName val="16 - 17 Uncleared Cheques"/>
      <sheetName val="Reserves"/>
      <sheetName val="Fixed Assets Full by Councillor"/>
      <sheetName val="Fixed Assets Full Register"/>
      <sheetName val="Fixed Assets Shortened"/>
      <sheetName val="Fixed Assets Full Register Old"/>
      <sheetName val="Sheet1"/>
      <sheetName val="Lis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Clerk's salary</v>
          </cell>
        </row>
        <row r="2">
          <cell r="A2" t="str">
            <v>Clerk sickness / overtime contingency</v>
          </cell>
        </row>
        <row r="3">
          <cell r="A3" t="str">
            <v>HMRC</v>
          </cell>
        </row>
        <row r="4">
          <cell r="A4" t="str">
            <v>Mileage expenses</v>
          </cell>
        </row>
        <row r="5">
          <cell r="A5" t="str">
            <v>Meeting costs</v>
          </cell>
        </row>
        <row r="6">
          <cell r="A6" t="str">
            <v>APM Expenses</v>
          </cell>
        </row>
        <row r="7">
          <cell r="A7" t="str">
            <v>Trees/Landscaping</v>
          </cell>
        </row>
        <row r="8">
          <cell r="A8" t="str">
            <v>Urban Grass cutting</v>
          </cell>
        </row>
        <row r="9">
          <cell r="A9" t="str">
            <v>Verge Cutting</v>
          </cell>
        </row>
        <row r="10">
          <cell r="A10" t="str">
            <v>Dog bin emptying</v>
          </cell>
        </row>
        <row r="11">
          <cell r="A11" t="str">
            <v>Speed Monitoring</v>
          </cell>
        </row>
        <row r="12">
          <cell r="A12" t="str">
            <v>Noticeboards</v>
          </cell>
        </row>
        <row r="13">
          <cell r="A13" t="str">
            <v>Dog and Litter Bins</v>
          </cell>
        </row>
        <row r="14">
          <cell r="A14" t="str">
            <v>Bus Shelters</v>
          </cell>
        </row>
        <row r="15">
          <cell r="A15" t="str">
            <v>Grit Bin</v>
          </cell>
        </row>
        <row r="16">
          <cell r="A16" t="str">
            <v>Bench</v>
          </cell>
        </row>
        <row r="17">
          <cell r="A17" t="str">
            <v>Salt</v>
          </cell>
        </row>
        <row r="18">
          <cell r="A18" t="str">
            <v>Village Upkeep</v>
          </cell>
        </row>
        <row r="19">
          <cell r="A19" t="str">
            <v>Road Signs</v>
          </cell>
        </row>
        <row r="20">
          <cell r="A20" t="str">
            <v>Speed Signs</v>
          </cell>
        </row>
        <row r="21">
          <cell r="A21" t="str">
            <v>Snow Clearance</v>
          </cell>
        </row>
        <row r="22">
          <cell r="A22" t="str">
            <v>Weed Spraying</v>
          </cell>
        </row>
        <row r="23">
          <cell r="A23" t="str">
            <v>Parish Hall Hire</v>
          </cell>
        </row>
        <row r="24">
          <cell r="A24" t="str">
            <v>Parish Hall Project</v>
          </cell>
        </row>
        <row r="25">
          <cell r="A25" t="str">
            <v>Insurance</v>
          </cell>
        </row>
        <row r="26">
          <cell r="A26" t="str">
            <v>Audit</v>
          </cell>
        </row>
        <row r="27">
          <cell r="A27" t="str">
            <v>Subscriptions</v>
          </cell>
        </row>
        <row r="28">
          <cell r="A28" t="str">
            <v>S137 Grants</v>
          </cell>
        </row>
        <row r="29">
          <cell r="A29" t="str">
            <v>General Grants</v>
          </cell>
        </row>
        <row r="30">
          <cell r="A30" t="str">
            <v>Advertising</v>
          </cell>
        </row>
        <row r="31">
          <cell r="A31" t="str">
            <v>Bank Charge</v>
          </cell>
        </row>
        <row r="32">
          <cell r="A32" t="str">
            <v>Launton Lines</v>
          </cell>
        </row>
        <row r="33">
          <cell r="A33" t="str">
            <v>Training</v>
          </cell>
        </row>
        <row r="34">
          <cell r="A34" t="str">
            <v>Admin Costs</v>
          </cell>
        </row>
        <row r="35">
          <cell r="A35" t="str">
            <v>IT Costs</v>
          </cell>
        </row>
        <row r="36">
          <cell r="A36" t="str">
            <v>Defibrillator</v>
          </cell>
        </row>
        <row r="37">
          <cell r="A37" t="str">
            <v>Information Commissioner Fee</v>
          </cell>
        </row>
        <row r="38">
          <cell r="A38" t="str">
            <v>Election costs</v>
          </cell>
        </row>
        <row r="39">
          <cell r="A39" t="str">
            <v>Website Hosting and Domain Name</v>
          </cell>
        </row>
        <row r="40">
          <cell r="A40" t="str">
            <v>Contingencies</v>
          </cell>
        </row>
        <row r="41">
          <cell r="A41" t="str">
            <v>VAT Paid</v>
          </cell>
        </row>
        <row r="42">
          <cell r="A42" t="str">
            <v>Transparency Grant</v>
          </cell>
        </row>
        <row r="43">
          <cell r="A43" t="str">
            <v>Precept</v>
          </cell>
        </row>
        <row r="44">
          <cell r="A44" t="str">
            <v>CTRS Grant</v>
          </cell>
        </row>
        <row r="45">
          <cell r="A45" t="str">
            <v>New Homes Bonus</v>
          </cell>
        </row>
        <row r="46">
          <cell r="A46" t="str">
            <v>Grass Cutting Grant</v>
          </cell>
        </row>
        <row r="47">
          <cell r="A47" t="str">
            <v>Plotters Insurance Contribution</v>
          </cell>
        </row>
        <row r="48">
          <cell r="A48" t="str">
            <v>Island Pond Wood Contribution</v>
          </cell>
        </row>
        <row r="49">
          <cell r="A49" t="str">
            <v>Jubilee Grant</v>
          </cell>
        </row>
        <row r="50">
          <cell r="A50" t="str">
            <v>TOE2 Grant</v>
          </cell>
        </row>
        <row r="51">
          <cell r="A51" t="str">
            <v>WREN Grant</v>
          </cell>
        </row>
        <row r="52">
          <cell r="A52" t="str">
            <v>CFO Refund</v>
          </cell>
        </row>
        <row r="53">
          <cell r="A53" t="str">
            <v>VAT Refund</v>
          </cell>
        </row>
        <row r="54">
          <cell r="A54" t="str">
            <v>Current Account Interest</v>
          </cell>
        </row>
        <row r="55">
          <cell r="A55" t="str">
            <v>Savings Account Interest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 21 Budget"/>
      <sheetName val="Budget 21 22 Monitoring"/>
      <sheetName val="21 22 Budget"/>
      <sheetName val="Variances"/>
      <sheetName val="Accounting Statements for Audit"/>
      <sheetName val="Statement"/>
      <sheetName val="Actual Spend by Month"/>
      <sheetName val="Current Account"/>
      <sheetName val="Saver Account"/>
      <sheetName val="Reconciliation"/>
      <sheetName val="Regular Payments"/>
      <sheetName val="VAT Claim 19 20 Claim 1"/>
      <sheetName val="Reserves"/>
      <sheetName val="Budget Increase"/>
      <sheetName val="Budget Workings"/>
      <sheetName val="Precept Calculations"/>
      <sheetName val="Fixed Assets Full Register"/>
      <sheetName val="Fixed Assets Full by Councillor"/>
      <sheetName val="Fixed Assets Shortened"/>
      <sheetName val="Insurance Quotes 19 20"/>
      <sheetName val="Lis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Clerk's salary</v>
          </cell>
        </row>
        <row r="2">
          <cell r="A2" t="str">
            <v>Working from Home Allowance</v>
          </cell>
        </row>
        <row r="3">
          <cell r="A3" t="str">
            <v>Clerk sickness / overtime contingency</v>
          </cell>
        </row>
        <row r="4">
          <cell r="A4" t="str">
            <v>HMRC</v>
          </cell>
        </row>
        <row r="5">
          <cell r="A5" t="str">
            <v>Mileage expenses</v>
          </cell>
        </row>
        <row r="6">
          <cell r="A6" t="str">
            <v>Meeting costs</v>
          </cell>
        </row>
        <row r="7">
          <cell r="A7" t="str">
            <v>APM Expenses</v>
          </cell>
        </row>
        <row r="8">
          <cell r="A8" t="str">
            <v>Trees/Landscaping</v>
          </cell>
        </row>
        <row r="9">
          <cell r="A9" t="str">
            <v>Urban Grass cutting</v>
          </cell>
        </row>
        <row r="10">
          <cell r="A10" t="str">
            <v>Verge Cutting</v>
          </cell>
        </row>
        <row r="11">
          <cell r="A11" t="str">
            <v>Dog bin emptying</v>
          </cell>
        </row>
        <row r="12">
          <cell r="A12" t="str">
            <v>Road Safety</v>
          </cell>
        </row>
        <row r="13">
          <cell r="A13" t="str">
            <v>Noticeboards</v>
          </cell>
        </row>
        <row r="14">
          <cell r="A14" t="str">
            <v>Dog and Litter Bins</v>
          </cell>
        </row>
        <row r="15">
          <cell r="A15" t="str">
            <v>Bus Shelters</v>
          </cell>
        </row>
        <row r="16">
          <cell r="A16" t="str">
            <v>Grit Bin</v>
          </cell>
        </row>
        <row r="17">
          <cell r="A17" t="str">
            <v>Bench</v>
          </cell>
        </row>
        <row r="18">
          <cell r="A18" t="str">
            <v>Snow Resilience</v>
          </cell>
        </row>
        <row r="19">
          <cell r="A19" t="str">
            <v>Road Signs</v>
          </cell>
        </row>
        <row r="20">
          <cell r="A20" t="str">
            <v>Speed Signs</v>
          </cell>
        </row>
        <row r="21">
          <cell r="A21" t="str">
            <v>Snow Clearance</v>
          </cell>
        </row>
        <row r="22">
          <cell r="A22" t="str">
            <v>Village Upkeep and Weed Spraying</v>
          </cell>
        </row>
        <row r="23">
          <cell r="A23" t="str">
            <v>Traffic Calming</v>
          </cell>
        </row>
        <row r="24">
          <cell r="A24" t="str">
            <v>Parish Hall Hire and Storage</v>
          </cell>
        </row>
        <row r="25">
          <cell r="A25" t="str">
            <v>Parish Hall Project</v>
          </cell>
        </row>
        <row r="26">
          <cell r="A26" t="str">
            <v>Parish Hall S106 Funding</v>
          </cell>
        </row>
        <row r="27">
          <cell r="A27" t="str">
            <v>Parish Hall Rent</v>
          </cell>
        </row>
        <row r="28">
          <cell r="A28" t="str">
            <v>Insurance</v>
          </cell>
        </row>
        <row r="29">
          <cell r="A29" t="str">
            <v>Audit</v>
          </cell>
        </row>
        <row r="30">
          <cell r="A30" t="str">
            <v>Subscriptions</v>
          </cell>
        </row>
        <row r="31">
          <cell r="A31" t="str">
            <v>S137 Grants</v>
          </cell>
        </row>
        <row r="32">
          <cell r="A32" t="str">
            <v>General Grants</v>
          </cell>
        </row>
        <row r="33">
          <cell r="A33" t="str">
            <v>Advertising</v>
          </cell>
        </row>
        <row r="34">
          <cell r="A34" t="str">
            <v>Bank Charge</v>
          </cell>
        </row>
        <row r="35">
          <cell r="A35" t="str">
            <v>Launton Lines</v>
          </cell>
        </row>
        <row r="36">
          <cell r="A36" t="str">
            <v>Training</v>
          </cell>
        </row>
        <row r="37">
          <cell r="A37" t="str">
            <v>Admin Costs</v>
          </cell>
        </row>
        <row r="38">
          <cell r="A38" t="str">
            <v>IT Costs</v>
          </cell>
        </row>
        <row r="39">
          <cell r="A39" t="str">
            <v>Defibrillator</v>
          </cell>
        </row>
        <row r="40">
          <cell r="A40" t="str">
            <v>Information Commissioner Fee</v>
          </cell>
        </row>
        <row r="41">
          <cell r="A41" t="str">
            <v>Election costs</v>
          </cell>
        </row>
        <row r="42">
          <cell r="A42" t="str">
            <v>Website Hosting and Domain Name</v>
          </cell>
        </row>
        <row r="43">
          <cell r="A43" t="str">
            <v>Fete Contingency</v>
          </cell>
        </row>
        <row r="44">
          <cell r="A44" t="str">
            <v>Budget Contingency</v>
          </cell>
        </row>
        <row r="45">
          <cell r="A45" t="str">
            <v>VAT Paid</v>
          </cell>
        </row>
        <row r="46">
          <cell r="A46" t="str">
            <v>Training Contribution</v>
          </cell>
        </row>
        <row r="47">
          <cell r="A47" t="str">
            <v>Transparency Grant</v>
          </cell>
        </row>
        <row r="48">
          <cell r="A48" t="str">
            <v>Precept</v>
          </cell>
        </row>
        <row r="49">
          <cell r="A49" t="str">
            <v>CTRS Grant</v>
          </cell>
        </row>
        <row r="50">
          <cell r="A50" t="str">
            <v>New Homes Bonus</v>
          </cell>
        </row>
        <row r="51">
          <cell r="A51" t="str">
            <v>Grass Cutting Grant</v>
          </cell>
        </row>
        <row r="52">
          <cell r="A52" t="str">
            <v>Plotters Insurance Contribution</v>
          </cell>
        </row>
        <row r="53">
          <cell r="A53" t="str">
            <v>Island Pond Wood Contribution</v>
          </cell>
        </row>
        <row r="54">
          <cell r="A54" t="str">
            <v>TOE2 Grant</v>
          </cell>
        </row>
        <row r="55">
          <cell r="A55" t="str">
            <v>WREN Grant</v>
          </cell>
        </row>
        <row r="56">
          <cell r="A56" t="str">
            <v>CFO Refund</v>
          </cell>
        </row>
        <row r="57">
          <cell r="A57" t="str">
            <v>Parish Hall S106 Funding</v>
          </cell>
        </row>
        <row r="58">
          <cell r="A58" t="str">
            <v>CDC COMF Grant</v>
          </cell>
        </row>
        <row r="59">
          <cell r="A59" t="str">
            <v>VAT Refund</v>
          </cell>
        </row>
        <row r="60">
          <cell r="A60" t="str">
            <v>Current Account Interest</v>
          </cell>
        </row>
        <row r="61">
          <cell r="A61" t="str">
            <v>Savings Account Interest</v>
          </cell>
        </row>
        <row r="62">
          <cell r="A62" t="str">
            <v>Bank of Ireland Interest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 17 Budget"/>
      <sheetName val="17 18 Budget"/>
      <sheetName val="17 18 Budget Monitoring"/>
      <sheetName val="18 19 Budget"/>
      <sheetName val="Variances"/>
      <sheetName val="AGAR Accounting Statements"/>
      <sheetName val="Statement"/>
      <sheetName val="Actual spend by month 17 18"/>
      <sheetName val="Current Account"/>
      <sheetName val="Savings Account"/>
      <sheetName val="Allotment Savings Account"/>
      <sheetName val="VAT Claim"/>
      <sheetName val="Reconciliation"/>
      <sheetName val="Expenditure over £100"/>
      <sheetName val="Community Fund"/>
      <sheetName val="Fixed Assets"/>
      <sheetName val="Reserves"/>
      <sheetName val="Uncleared Cheques 17 18"/>
      <sheetName val="Allotment"/>
      <sheetName val="Uncleared Cheques 16 17"/>
      <sheetName val="List Data"/>
      <sheetName val="Compatibility Report"/>
      <sheetName val="Variances for BDO"/>
      <sheetName val="Accounting Statements for BDO"/>
      <sheetName val="18 19 Budget from other book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1">
          <cell r="A1" t="str">
            <v>Clerk's salary</v>
          </cell>
        </row>
        <row r="2">
          <cell r="A2" t="str">
            <v>Payroll</v>
          </cell>
        </row>
        <row r="3">
          <cell r="A3" t="str">
            <v>HMRC</v>
          </cell>
        </row>
        <row r="4">
          <cell r="A4" t="str">
            <v>APM Expenses</v>
          </cell>
        </row>
        <row r="5">
          <cell r="A5" t="str">
            <v>Playground Maintenance contribution</v>
          </cell>
        </row>
        <row r="6">
          <cell r="A6" t="str">
            <v>Trees / Landscaping</v>
          </cell>
        </row>
        <row r="7">
          <cell r="A7" t="str">
            <v>Website</v>
          </cell>
        </row>
        <row r="8">
          <cell r="A8" t="str">
            <v>Wendlebugs</v>
          </cell>
        </row>
        <row r="9">
          <cell r="A9" t="str">
            <v>Solar Funding</v>
          </cell>
        </row>
        <row r="10">
          <cell r="A10" t="str">
            <v>Query</v>
          </cell>
        </row>
        <row r="11">
          <cell r="A11" t="str">
            <v>Mileage expenses</v>
          </cell>
        </row>
        <row r="12">
          <cell r="A12" t="str">
            <v>Grass cutting</v>
          </cell>
        </row>
        <row r="13">
          <cell r="A13" t="str">
            <v>Weed spraying</v>
          </cell>
        </row>
        <row r="14">
          <cell r="A14" t="str">
            <v>Dog bin emptying</v>
          </cell>
        </row>
        <row r="15">
          <cell r="A15" t="str">
            <v>Dog bin</v>
          </cell>
        </row>
        <row r="16">
          <cell r="A16" t="str">
            <v>Noticeboard Repair</v>
          </cell>
        </row>
        <row r="17">
          <cell r="A17" t="str">
            <v>Churchyard Footpath Maintenance</v>
          </cell>
        </row>
        <row r="18">
          <cell r="A18" t="str">
            <v xml:space="preserve">Churchyard Footpath Lighting </v>
          </cell>
        </row>
        <row r="19">
          <cell r="A19" t="str">
            <v>Insurance</v>
          </cell>
        </row>
        <row r="20">
          <cell r="A20" t="str">
            <v>Audit</v>
          </cell>
        </row>
        <row r="21">
          <cell r="A21" t="str">
            <v>Subscriptions</v>
          </cell>
        </row>
        <row r="22">
          <cell r="A22" t="str">
            <v>S137 Grants</v>
          </cell>
        </row>
        <row r="23">
          <cell r="A23" t="str">
            <v>Additional Grants</v>
          </cell>
        </row>
        <row r="24">
          <cell r="A24" t="str">
            <v>Newsletters/Leaflets</v>
          </cell>
        </row>
        <row r="25">
          <cell r="A25" t="str">
            <v>Advertising</v>
          </cell>
        </row>
        <row r="26">
          <cell r="A26" t="str">
            <v>Training</v>
          </cell>
        </row>
        <row r="27">
          <cell r="A27" t="str">
            <v>Admin Costs</v>
          </cell>
        </row>
        <row r="28">
          <cell r="A28" t="str">
            <v>Allotment expenditure</v>
          </cell>
        </row>
        <row r="29">
          <cell r="A29" t="str">
            <v>Youth Support</v>
          </cell>
        </row>
        <row r="30">
          <cell r="A30" t="str">
            <v>VAT</v>
          </cell>
        </row>
        <row r="31">
          <cell r="A31" t="str">
            <v>Election Charges</v>
          </cell>
        </row>
        <row r="32">
          <cell r="A32" t="str">
            <v>Information Commissioner</v>
          </cell>
        </row>
        <row r="33">
          <cell r="A33" t="str">
            <v>VAT Refund</v>
          </cell>
        </row>
        <row r="34">
          <cell r="A34" t="str">
            <v>Recycling bins</v>
          </cell>
        </row>
        <row r="35">
          <cell r="A35" t="str">
            <v>Precept</v>
          </cell>
        </row>
        <row r="36">
          <cell r="A36" t="str">
            <v>CTRS Grant</v>
          </cell>
        </row>
        <row r="37">
          <cell r="A37" t="str">
            <v>Transparency Grant</v>
          </cell>
        </row>
        <row r="38">
          <cell r="A38" t="str">
            <v>Community Fund</v>
          </cell>
        </row>
        <row r="39">
          <cell r="A39" t="str">
            <v>Village Hall Rent</v>
          </cell>
        </row>
        <row r="40">
          <cell r="A40" t="str">
            <v>Allotment Equipment</v>
          </cell>
        </row>
        <row r="41">
          <cell r="A41" t="str">
            <v>Allotment Rent</v>
          </cell>
        </row>
        <row r="42">
          <cell r="A42" t="str">
            <v>Bank Interest</v>
          </cell>
        </row>
        <row r="43">
          <cell r="A43" t="str">
            <v>Grass Cutting Grant</v>
          </cell>
        </row>
        <row r="44">
          <cell r="A44" t="str">
            <v>Staff sickness contingency</v>
          </cell>
        </row>
        <row r="45">
          <cell r="A45" t="str">
            <v>Contingencies</v>
          </cell>
        </row>
      </sheetData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riances for BDO"/>
      <sheetName val="Statement"/>
      <sheetName val="Accounting Statements for BDO"/>
      <sheetName val="15  16 Budget"/>
      <sheetName val="16  17 Budget"/>
      <sheetName val="Actual spend by month 15 16"/>
      <sheetName val="VAT Claim 15 16"/>
      <sheetName val="Co-op Current Account"/>
      <sheetName val="NS&amp;I Account"/>
      <sheetName val="Reconciliation"/>
      <sheetName val="Uncleared Cheques 15 16"/>
      <sheetName val="Uncleared Cheques 14 15"/>
      <sheetName val="Expenditure over £100"/>
      <sheetName val="VAT Claim 14 15"/>
      <sheetName val="Reserves"/>
      <sheetName val="Fixed Assets"/>
      <sheetName val="Lis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Clerk's salary</v>
          </cell>
        </row>
        <row r="2">
          <cell r="A2" t="str">
            <v>Mileage expenses</v>
          </cell>
        </row>
        <row r="3">
          <cell r="A3" t="str">
            <v>Hall Hire</v>
          </cell>
        </row>
        <row r="4">
          <cell r="A4" t="str">
            <v>Grass cutting</v>
          </cell>
        </row>
        <row r="5">
          <cell r="A5" t="str">
            <v>Dog bin emptying</v>
          </cell>
        </row>
        <row r="6">
          <cell r="A6" t="str">
            <v>Noticeboard Repair</v>
          </cell>
        </row>
        <row r="7">
          <cell r="A7" t="str">
            <v>CDC Caddy Liners</v>
          </cell>
        </row>
        <row r="8">
          <cell r="A8" t="str">
            <v>Installation of VAS</v>
          </cell>
        </row>
        <row r="9">
          <cell r="A9" t="str">
            <v>Grit Bin</v>
          </cell>
        </row>
        <row r="10">
          <cell r="A10" t="str">
            <v>Bench</v>
          </cell>
        </row>
        <row r="11">
          <cell r="A11" t="str">
            <v>Salt</v>
          </cell>
        </row>
        <row r="12">
          <cell r="A12" t="str">
            <v>Snow Clearance</v>
          </cell>
        </row>
        <row r="13">
          <cell r="A13" t="str">
            <v>Insurance</v>
          </cell>
        </row>
        <row r="14">
          <cell r="A14" t="str">
            <v>Audit</v>
          </cell>
        </row>
        <row r="15">
          <cell r="A15" t="str">
            <v>Subscriptions</v>
          </cell>
        </row>
        <row r="16">
          <cell r="A16" t="str">
            <v>S137 Grants</v>
          </cell>
        </row>
        <row r="17">
          <cell r="A17" t="str">
            <v>Additional Grants</v>
          </cell>
        </row>
        <row r="18">
          <cell r="A18" t="str">
            <v>Advertising (Clerk Post 2009)</v>
          </cell>
        </row>
        <row r="19">
          <cell r="A19" t="str">
            <v>Newsletters/Leaflets</v>
          </cell>
        </row>
        <row r="20">
          <cell r="A20" t="str">
            <v>Leaflet Delivery</v>
          </cell>
        </row>
        <row r="21">
          <cell r="A21" t="str">
            <v>Training</v>
          </cell>
        </row>
        <row r="22">
          <cell r="A22" t="str">
            <v>Admin Costs</v>
          </cell>
        </row>
        <row r="23">
          <cell r="A23" t="str">
            <v>Bus Shelter Cleaning</v>
          </cell>
        </row>
        <row r="24">
          <cell r="A24" t="str">
            <v>Bus Shelter Lighting</v>
          </cell>
        </row>
        <row r="25">
          <cell r="A25" t="str">
            <v>Bus Shelter Repairs</v>
          </cell>
        </row>
        <row r="26">
          <cell r="A26" t="str">
            <v>OCC Grant Seat</v>
          </cell>
        </row>
        <row r="27">
          <cell r="A27" t="str">
            <v>OCC Grant Bus Shelter Lighting</v>
          </cell>
        </row>
        <row r="28">
          <cell r="A28" t="str">
            <v>Contribution to Ardley Incinerator Campaign</v>
          </cell>
        </row>
        <row r="29">
          <cell r="A29" t="str">
            <v>VAT</v>
          </cell>
        </row>
        <row r="30">
          <cell r="A30" t="str">
            <v>Jubilee Celebrations</v>
          </cell>
        </row>
        <row r="31">
          <cell r="A31" t="str">
            <v>Election Charges</v>
          </cell>
        </row>
        <row r="32">
          <cell r="A32" t="str">
            <v>Information Commissioner</v>
          </cell>
        </row>
        <row r="33">
          <cell r="A33" t="str">
            <v>VAT Refund</v>
          </cell>
        </row>
        <row r="34">
          <cell r="A34" t="str">
            <v>Caddy Liner Sales</v>
          </cell>
        </row>
        <row r="35">
          <cell r="A35" t="str">
            <v>Precept</v>
          </cell>
        </row>
        <row r="36">
          <cell r="A36" t="str">
            <v>CTRS Grant</v>
          </cell>
        </row>
        <row r="37">
          <cell r="A37" t="str">
            <v>Bank Interest</v>
          </cell>
        </row>
        <row r="38">
          <cell r="A38" t="str">
            <v>Barclays Closure</v>
          </cell>
        </row>
        <row r="39">
          <cell r="A39" t="str">
            <v>Contingencies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1F98-34E0-4C89-A3DE-74E16E8F6FAE}">
  <sheetPr>
    <pageSetUpPr fitToPage="1"/>
  </sheetPr>
  <dimension ref="A1:H75"/>
  <sheetViews>
    <sheetView tabSelected="1" zoomScaleNormal="100" zoomScaleSheetLayoutView="110" workbookViewId="0">
      <selection sqref="A1:XFD1048576"/>
    </sheetView>
  </sheetViews>
  <sheetFormatPr defaultColWidth="9" defaultRowHeight="12.5" x14ac:dyDescent="0.25"/>
  <cols>
    <col min="1" max="1" width="30.1796875" style="1" customWidth="1"/>
    <col min="2" max="2" width="14.453125" style="1" customWidth="1"/>
    <col min="3" max="3" width="6.81640625" style="1" customWidth="1"/>
    <col min="4" max="4" width="10.453125" style="1" customWidth="1"/>
    <col min="5" max="5" width="12.81640625" style="1" customWidth="1"/>
    <col min="6" max="7" width="15.54296875" style="1" customWidth="1"/>
    <col min="8" max="16384" width="9" style="1"/>
  </cols>
  <sheetData>
    <row r="1" spans="1:7" ht="13" x14ac:dyDescent="0.3">
      <c r="D1" s="2" t="s">
        <v>46</v>
      </c>
      <c r="E1" s="2" t="s">
        <v>47</v>
      </c>
      <c r="F1" s="2" t="s">
        <v>48</v>
      </c>
      <c r="G1" s="3" t="s">
        <v>49</v>
      </c>
    </row>
    <row r="2" spans="1:7" x14ac:dyDescent="0.25">
      <c r="D2" s="4"/>
      <c r="G2" s="5"/>
    </row>
    <row r="3" spans="1:7" ht="30.75" customHeight="1" x14ac:dyDescent="0.35">
      <c r="A3" s="7" t="s">
        <v>0</v>
      </c>
      <c r="B3" s="7"/>
      <c r="C3" s="7"/>
      <c r="D3" s="4">
        <v>13115.13</v>
      </c>
      <c r="E3" s="4">
        <v>14494.36</v>
      </c>
      <c r="F3" s="4">
        <v>16848.95</v>
      </c>
      <c r="G3" s="45">
        <v>18561.439999999999</v>
      </c>
    </row>
    <row r="4" spans="1:7" ht="19.5" customHeight="1" x14ac:dyDescent="0.35">
      <c r="A4" s="7" t="s">
        <v>1</v>
      </c>
      <c r="B4" s="7"/>
      <c r="C4" s="7"/>
      <c r="D4" s="4">
        <v>7875.24</v>
      </c>
      <c r="E4" s="4">
        <f>+E3-D3</f>
        <v>1379.2300000000014</v>
      </c>
      <c r="F4" s="4">
        <f>+F3-E3</f>
        <v>2354.59</v>
      </c>
      <c r="G4" s="45">
        <f>+G3-F3</f>
        <v>1712.489999999998</v>
      </c>
    </row>
    <row r="5" spans="1:7" ht="12.75" customHeight="1" x14ac:dyDescent="0.25">
      <c r="A5" s="8"/>
      <c r="B5" s="8"/>
      <c r="C5" s="8"/>
      <c r="D5" s="9"/>
      <c r="E5" s="29"/>
      <c r="F5" s="29"/>
      <c r="G5" s="10"/>
    </row>
    <row r="6" spans="1:7" ht="14.5" x14ac:dyDescent="0.25">
      <c r="A6" s="55" t="s">
        <v>2</v>
      </c>
      <c r="B6" s="6" t="s">
        <v>3</v>
      </c>
      <c r="C6" s="6">
        <v>1</v>
      </c>
      <c r="D6" s="14"/>
      <c r="E6" s="14">
        <f>+(D$3*$C$6)-D$3</f>
        <v>0</v>
      </c>
      <c r="F6" s="14">
        <f>+(E$3*$C$6)-E$3</f>
        <v>0</v>
      </c>
      <c r="G6" s="47">
        <f>+(F$3*$C$6)-F$3</f>
        <v>0</v>
      </c>
    </row>
    <row r="7" spans="1:7" ht="14.5" x14ac:dyDescent="0.25">
      <c r="A7" s="55"/>
      <c r="B7" s="6" t="s">
        <v>4</v>
      </c>
      <c r="C7" s="6">
        <v>1.01</v>
      </c>
      <c r="D7" s="14"/>
      <c r="E7" s="14">
        <f>(D$3*$C$7)-D$3</f>
        <v>131.15129999999954</v>
      </c>
      <c r="F7" s="14">
        <f>(E$3*$C$7)-E$3</f>
        <v>144.94360000000052</v>
      </c>
      <c r="G7" s="47">
        <f>(F$3*$C$7)-F$3</f>
        <v>168.48949999999968</v>
      </c>
    </row>
    <row r="8" spans="1:7" ht="14.5" x14ac:dyDescent="0.25">
      <c r="A8" s="55"/>
      <c r="B8" s="6" t="s">
        <v>5</v>
      </c>
      <c r="C8" s="6">
        <v>1.02</v>
      </c>
      <c r="D8" s="14"/>
      <c r="E8" s="14">
        <f>(D$3*$C$8)-D$3</f>
        <v>262.30260000000089</v>
      </c>
      <c r="F8" s="14">
        <f>(E$3*$C$8)-E$3</f>
        <v>289.88720000000103</v>
      </c>
      <c r="G8" s="47">
        <f>(F$3*$C$8)-F$3</f>
        <v>336.97899999999936</v>
      </c>
    </row>
    <row r="9" spans="1:7" ht="14.5" x14ac:dyDescent="0.25">
      <c r="A9" s="55"/>
      <c r="B9" s="6" t="s">
        <v>6</v>
      </c>
      <c r="C9" s="6">
        <v>1.0249999999999999</v>
      </c>
      <c r="D9" s="14"/>
      <c r="E9" s="14">
        <f>(D$3*$C$9)-D$3</f>
        <v>327.87824999999793</v>
      </c>
      <c r="F9" s="14">
        <f>(E$3*$C$9)-E$3</f>
        <v>362.35899999999856</v>
      </c>
      <c r="G9" s="47">
        <f>(F$3*$C$9)-F$3</f>
        <v>421.22374999999738</v>
      </c>
    </row>
    <row r="10" spans="1:7" ht="14.5" x14ac:dyDescent="0.25">
      <c r="A10" s="55"/>
      <c r="B10" s="6" t="s">
        <v>7</v>
      </c>
      <c r="C10" s="6">
        <v>1.03</v>
      </c>
      <c r="D10" s="14"/>
      <c r="E10" s="14">
        <f>(D$3*$C$10)-D$3</f>
        <v>393.45390000000043</v>
      </c>
      <c r="F10" s="14">
        <f>(E$3*$C$10)-E$3</f>
        <v>434.83079999999973</v>
      </c>
      <c r="G10" s="47">
        <f>(F$3*$C$10)-F$3</f>
        <v>505.46849999999904</v>
      </c>
    </row>
    <row r="11" spans="1:7" ht="14.5" x14ac:dyDescent="0.25">
      <c r="A11" s="55"/>
      <c r="B11" s="6" t="s">
        <v>8</v>
      </c>
      <c r="C11" s="6">
        <v>1.04</v>
      </c>
      <c r="D11" s="14"/>
      <c r="E11" s="14">
        <f>(D$3*$C$11)-D$3</f>
        <v>524.60519999999997</v>
      </c>
      <c r="F11" s="14">
        <f>(E$3*$C$11)-E$3</f>
        <v>579.77440000000024</v>
      </c>
      <c r="G11" s="47">
        <f>(F$3*$C$11)-F$3</f>
        <v>673.95800000000236</v>
      </c>
    </row>
    <row r="12" spans="1:7" ht="14.5" x14ac:dyDescent="0.25">
      <c r="A12" s="55"/>
      <c r="B12" s="6" t="s">
        <v>9</v>
      </c>
      <c r="C12" s="6">
        <v>1.05</v>
      </c>
      <c r="D12" s="14"/>
      <c r="E12" s="14">
        <f>(D$3*$C$12)-D$3</f>
        <v>655.75650000000132</v>
      </c>
      <c r="F12" s="14">
        <f>(E$3*$C$12)-E$3</f>
        <v>724.71800000000076</v>
      </c>
      <c r="G12" s="47">
        <f>(F$3*$C$12)-F$3</f>
        <v>842.44750000000204</v>
      </c>
    </row>
    <row r="13" spans="1:7" ht="14.5" x14ac:dyDescent="0.25">
      <c r="A13" s="55"/>
      <c r="B13" s="6" t="s">
        <v>10</v>
      </c>
      <c r="C13" s="6">
        <v>1.075</v>
      </c>
      <c r="D13" s="16"/>
      <c r="E13" s="14">
        <f>(D$3*$C$13)-D$3</f>
        <v>983.63474999999926</v>
      </c>
      <c r="F13" s="14">
        <f>(E$3*$C$13)-E$3</f>
        <v>1087.0769999999993</v>
      </c>
      <c r="G13" s="47">
        <f>(F$3*$C$13)-F$3</f>
        <v>1263.6712499999994</v>
      </c>
    </row>
    <row r="14" spans="1:7" ht="14.5" x14ac:dyDescent="0.25">
      <c r="A14" s="55"/>
      <c r="B14" s="17" t="s">
        <v>11</v>
      </c>
      <c r="C14" s="17">
        <v>1.1000000000000001</v>
      </c>
      <c r="D14" s="14"/>
      <c r="E14" s="14">
        <f>(D$3*$C$14)-D$3</f>
        <v>1311.5130000000008</v>
      </c>
      <c r="F14" s="14">
        <f>(E$3*$C$14)-E$3</f>
        <v>1449.4360000000015</v>
      </c>
      <c r="G14" s="47">
        <f>(F$3*$C$14)-F$3</f>
        <v>1684.8950000000004</v>
      </c>
    </row>
    <row r="15" spans="1:7" ht="14.5" x14ac:dyDescent="0.25">
      <c r="A15" s="55"/>
      <c r="B15" s="44" t="s">
        <v>44</v>
      </c>
      <c r="C15" s="17">
        <v>1.17</v>
      </c>
      <c r="D15" s="14"/>
      <c r="E15" s="14">
        <f>(D$3*$C$15)-D$3</f>
        <v>2229.5720999999994</v>
      </c>
      <c r="F15" s="14">
        <f>(E$3*$C$15)-E$3</f>
        <v>2464.0411999999997</v>
      </c>
      <c r="G15" s="47">
        <f>(F$3*$C$15)-F$3</f>
        <v>2864.3214999999982</v>
      </c>
    </row>
    <row r="16" spans="1:7" ht="14.5" x14ac:dyDescent="0.25">
      <c r="A16" s="55"/>
      <c r="B16" s="17" t="s">
        <v>12</v>
      </c>
      <c r="C16" s="17">
        <v>1.2</v>
      </c>
      <c r="D16" s="14"/>
      <c r="E16" s="14">
        <f>(D$3*$C$16)-D$3</f>
        <v>2623.0259999999998</v>
      </c>
      <c r="F16" s="14">
        <f>(E$3*$C$16)-E$3</f>
        <v>2898.8719999999994</v>
      </c>
      <c r="G16" s="47">
        <f>(F$3*$C$16)-F$3</f>
        <v>3369.7900000000009</v>
      </c>
    </row>
    <row r="17" spans="1:8" ht="14.5" x14ac:dyDescent="0.25">
      <c r="A17" s="55"/>
      <c r="B17" s="44" t="s">
        <v>43</v>
      </c>
      <c r="C17" s="17">
        <v>1.3</v>
      </c>
      <c r="D17" s="14"/>
      <c r="E17" s="14">
        <f>(D$3*$C$17)-D$3</f>
        <v>3934.5389999999989</v>
      </c>
      <c r="F17" s="14">
        <f>(E$3*$C$17)-E$3</f>
        <v>4348.3080000000009</v>
      </c>
      <c r="G17" s="47">
        <f>(F$3*$C$17)-F$3</f>
        <v>5054.6850000000013</v>
      </c>
    </row>
    <row r="18" spans="1:8" ht="14.5" x14ac:dyDescent="0.25">
      <c r="A18" s="56"/>
      <c r="B18" s="18" t="s">
        <v>14</v>
      </c>
      <c r="C18" s="18">
        <v>1.5</v>
      </c>
      <c r="D18" s="19"/>
      <c r="E18" s="19">
        <f>(D$3*$C$18)-D$3</f>
        <v>6557.5650000000005</v>
      </c>
      <c r="F18" s="19">
        <f>(E$3*$C$18)-E$3</f>
        <v>7247.18</v>
      </c>
      <c r="G18" s="48">
        <f>(F$3*$C$18)-F$3</f>
        <v>8424.4750000000022</v>
      </c>
    </row>
    <row r="19" spans="1:8" ht="24" customHeight="1" x14ac:dyDescent="0.35">
      <c r="A19" s="21" t="s">
        <v>41</v>
      </c>
      <c r="B19" s="21"/>
      <c r="C19" s="7"/>
      <c r="E19" s="33">
        <v>768.11</v>
      </c>
      <c r="F19" s="33">
        <v>791.4</v>
      </c>
      <c r="G19" s="28">
        <v>774.5</v>
      </c>
    </row>
    <row r="20" spans="1:8" ht="24.75" customHeight="1" x14ac:dyDescent="0.25">
      <c r="A20" s="6" t="s">
        <v>15</v>
      </c>
      <c r="B20" s="6"/>
      <c r="C20" s="6"/>
      <c r="D20" s="14"/>
      <c r="E20" s="14">
        <f>+E3/E19</f>
        <v>18.870161825780162</v>
      </c>
      <c r="F20" s="14">
        <f>+F3/F19</f>
        <v>21.290055597675007</v>
      </c>
      <c r="G20" s="46">
        <f>+G3/G19</f>
        <v>23.965706907682375</v>
      </c>
      <c r="H20" s="4"/>
    </row>
    <row r="21" spans="1:8" ht="24.75" customHeight="1" x14ac:dyDescent="0.25">
      <c r="A21" s="52" t="s">
        <v>16</v>
      </c>
      <c r="B21" s="11" t="s">
        <v>3</v>
      </c>
      <c r="C21" s="11"/>
      <c r="D21" s="22"/>
      <c r="E21" s="34">
        <f t="shared" ref="E21:G33" si="0">+D$3+E6</f>
        <v>13115.13</v>
      </c>
      <c r="F21" s="34">
        <f t="shared" si="0"/>
        <v>14494.36</v>
      </c>
      <c r="G21" s="23">
        <f t="shared" si="0"/>
        <v>16848.95</v>
      </c>
    </row>
    <row r="22" spans="1:8" ht="15.75" customHeight="1" x14ac:dyDescent="0.25">
      <c r="A22" s="53"/>
      <c r="B22" s="6" t="s">
        <v>4</v>
      </c>
      <c r="C22" s="6"/>
      <c r="D22" s="4"/>
      <c r="E22" s="35">
        <f t="shared" si="0"/>
        <v>13246.281299999999</v>
      </c>
      <c r="F22" s="35">
        <f t="shared" si="0"/>
        <v>14639.303600000001</v>
      </c>
      <c r="G22" s="24">
        <f t="shared" si="0"/>
        <v>17017.4395</v>
      </c>
    </row>
    <row r="23" spans="1:8" ht="15.75" customHeight="1" x14ac:dyDescent="0.25">
      <c r="A23" s="53"/>
      <c r="B23" s="6" t="s">
        <v>5</v>
      </c>
      <c r="C23" s="6"/>
      <c r="D23" s="4"/>
      <c r="E23" s="35">
        <f t="shared" si="0"/>
        <v>13377.4326</v>
      </c>
      <c r="F23" s="35">
        <f t="shared" si="0"/>
        <v>14784.247200000002</v>
      </c>
      <c r="G23" s="24">
        <f t="shared" si="0"/>
        <v>17185.929</v>
      </c>
    </row>
    <row r="24" spans="1:8" ht="15.75" customHeight="1" x14ac:dyDescent="0.25">
      <c r="A24" s="53"/>
      <c r="B24" s="6" t="s">
        <v>6</v>
      </c>
      <c r="C24" s="6"/>
      <c r="D24" s="4"/>
      <c r="E24" s="35">
        <f t="shared" si="0"/>
        <v>13443.008249999997</v>
      </c>
      <c r="F24" s="35">
        <f t="shared" si="0"/>
        <v>14856.718999999999</v>
      </c>
      <c r="G24" s="24">
        <f t="shared" si="0"/>
        <v>17270.173749999998</v>
      </c>
    </row>
    <row r="25" spans="1:8" ht="15.75" customHeight="1" x14ac:dyDescent="0.25">
      <c r="A25" s="53"/>
      <c r="B25" s="6" t="s">
        <v>7</v>
      </c>
      <c r="C25" s="6"/>
      <c r="D25" s="4"/>
      <c r="E25" s="35">
        <f t="shared" si="0"/>
        <v>13508.5839</v>
      </c>
      <c r="F25" s="35">
        <f t="shared" si="0"/>
        <v>14929.1908</v>
      </c>
      <c r="G25" s="24">
        <f t="shared" si="0"/>
        <v>17354.4185</v>
      </c>
    </row>
    <row r="26" spans="1:8" ht="15.75" customHeight="1" x14ac:dyDescent="0.25">
      <c r="A26" s="53"/>
      <c r="B26" s="6" t="s">
        <v>8</v>
      </c>
      <c r="C26" s="6"/>
      <c r="D26" s="4"/>
      <c r="E26" s="35">
        <f t="shared" si="0"/>
        <v>13639.735199999999</v>
      </c>
      <c r="F26" s="35">
        <f t="shared" si="0"/>
        <v>15074.134400000001</v>
      </c>
      <c r="G26" s="24">
        <f t="shared" si="0"/>
        <v>17522.908000000003</v>
      </c>
    </row>
    <row r="27" spans="1:8" ht="14.5" x14ac:dyDescent="0.25">
      <c r="A27" s="53"/>
      <c r="B27" s="6" t="s">
        <v>9</v>
      </c>
      <c r="C27" s="6"/>
      <c r="D27" s="4"/>
      <c r="E27" s="35">
        <f t="shared" si="0"/>
        <v>13770.886500000001</v>
      </c>
      <c r="F27" s="35">
        <f t="shared" si="0"/>
        <v>15219.078000000001</v>
      </c>
      <c r="G27" s="24">
        <f t="shared" si="0"/>
        <v>17691.397500000003</v>
      </c>
    </row>
    <row r="28" spans="1:8" ht="14.5" x14ac:dyDescent="0.3">
      <c r="A28" s="53"/>
      <c r="B28" s="6" t="s">
        <v>10</v>
      </c>
      <c r="C28" s="6"/>
      <c r="D28" s="25"/>
      <c r="E28" s="35">
        <f t="shared" si="0"/>
        <v>14098.764749999998</v>
      </c>
      <c r="F28" s="35">
        <f t="shared" si="0"/>
        <v>15581.437</v>
      </c>
      <c r="G28" s="24">
        <f t="shared" si="0"/>
        <v>18112.62125</v>
      </c>
    </row>
    <row r="29" spans="1:8" ht="15" customHeight="1" x14ac:dyDescent="0.25">
      <c r="A29" s="53"/>
      <c r="B29" s="17" t="s">
        <v>11</v>
      </c>
      <c r="C29" s="17"/>
      <c r="D29" s="4"/>
      <c r="E29" s="35">
        <f t="shared" si="0"/>
        <v>14426.643</v>
      </c>
      <c r="F29" s="35">
        <f t="shared" si="0"/>
        <v>15943.796000000002</v>
      </c>
      <c r="G29" s="24">
        <f t="shared" si="0"/>
        <v>18533.845000000001</v>
      </c>
    </row>
    <row r="30" spans="1:8" ht="15" customHeight="1" x14ac:dyDescent="0.25">
      <c r="A30" s="53"/>
      <c r="B30" s="17" t="s">
        <v>45</v>
      </c>
      <c r="C30" s="17"/>
      <c r="D30" s="4"/>
      <c r="E30" s="35">
        <f t="shared" si="0"/>
        <v>15344.702099999999</v>
      </c>
      <c r="F30" s="35">
        <f t="shared" si="0"/>
        <v>16958.4012</v>
      </c>
      <c r="G30" s="24">
        <f t="shared" si="0"/>
        <v>19713.271499999999</v>
      </c>
    </row>
    <row r="31" spans="1:8" ht="15" customHeight="1" x14ac:dyDescent="0.25">
      <c r="A31" s="53"/>
      <c r="B31" s="17" t="s">
        <v>12</v>
      </c>
      <c r="C31" s="17"/>
      <c r="D31" s="4"/>
      <c r="E31" s="35">
        <f t="shared" si="0"/>
        <v>15738.155999999999</v>
      </c>
      <c r="F31" s="35">
        <f t="shared" si="0"/>
        <v>17393.232</v>
      </c>
      <c r="G31" s="24">
        <f t="shared" si="0"/>
        <v>20218.740000000002</v>
      </c>
    </row>
    <row r="32" spans="1:8" ht="15" customHeight="1" x14ac:dyDescent="0.25">
      <c r="A32" s="53"/>
      <c r="B32" s="17" t="s">
        <v>13</v>
      </c>
      <c r="C32" s="17"/>
      <c r="D32" s="4"/>
      <c r="E32" s="35">
        <f t="shared" si="0"/>
        <v>17049.668999999998</v>
      </c>
      <c r="F32" s="35">
        <f t="shared" si="0"/>
        <v>18842.668000000001</v>
      </c>
      <c r="G32" s="24">
        <f t="shared" si="0"/>
        <v>21903.635000000002</v>
      </c>
    </row>
    <row r="33" spans="1:7" ht="15" customHeight="1" x14ac:dyDescent="0.25">
      <c r="A33" s="54"/>
      <c r="B33" s="18" t="s">
        <v>14</v>
      </c>
      <c r="C33" s="18"/>
      <c r="D33" s="26"/>
      <c r="E33" s="36">
        <f t="shared" si="0"/>
        <v>19672.695</v>
      </c>
      <c r="F33" s="36">
        <f t="shared" si="0"/>
        <v>21741.54</v>
      </c>
      <c r="G33" s="27">
        <f t="shared" si="0"/>
        <v>25273.425000000003</v>
      </c>
    </row>
    <row r="34" spans="1:7" x14ac:dyDescent="0.25">
      <c r="D34" s="4"/>
      <c r="G34" s="5"/>
    </row>
    <row r="35" spans="1:7" ht="15" customHeight="1" x14ac:dyDescent="0.25">
      <c r="A35" s="49" t="s">
        <v>17</v>
      </c>
      <c r="B35" s="11" t="s">
        <v>3</v>
      </c>
      <c r="C35" s="11"/>
      <c r="D35" s="22"/>
      <c r="E35" s="34">
        <f t="shared" ref="E35:F47" si="1">+E21/E$19</f>
        <v>17.074546614417205</v>
      </c>
      <c r="F35" s="34">
        <f t="shared" si="1"/>
        <v>18.314834470558505</v>
      </c>
      <c r="G35" s="23">
        <f t="shared" ref="G35" si="2">+G21/G$19</f>
        <v>21.754615881213688</v>
      </c>
    </row>
    <row r="36" spans="1:7" ht="15" customHeight="1" x14ac:dyDescent="0.25">
      <c r="A36" s="50"/>
      <c r="B36" s="6" t="s">
        <v>4</v>
      </c>
      <c r="C36" s="6"/>
      <c r="D36" s="4"/>
      <c r="E36" s="35">
        <f t="shared" si="1"/>
        <v>17.245292080561377</v>
      </c>
      <c r="F36" s="35">
        <f t="shared" si="1"/>
        <v>18.497982815264091</v>
      </c>
      <c r="G36" s="24">
        <f t="shared" ref="G36" si="3">+G22/G$19</f>
        <v>21.972162040025825</v>
      </c>
    </row>
    <row r="37" spans="1:7" ht="15" customHeight="1" x14ac:dyDescent="0.25">
      <c r="A37" s="50"/>
      <c r="B37" s="6" t="s">
        <v>5</v>
      </c>
      <c r="C37" s="6"/>
      <c r="D37" s="4"/>
      <c r="E37" s="35">
        <f t="shared" si="1"/>
        <v>17.416037546705549</v>
      </c>
      <c r="F37" s="35">
        <f t="shared" si="1"/>
        <v>18.681131159969677</v>
      </c>
      <c r="G37" s="24">
        <f t="shared" ref="G37" si="4">+G23/G$19</f>
        <v>22.189708198837959</v>
      </c>
    </row>
    <row r="38" spans="1:7" ht="15" customHeight="1" x14ac:dyDescent="0.25">
      <c r="A38" s="50"/>
      <c r="B38" s="6" t="s">
        <v>6</v>
      </c>
      <c r="C38" s="6"/>
      <c r="D38" s="4"/>
      <c r="E38" s="35">
        <f t="shared" si="1"/>
        <v>17.50141027977763</v>
      </c>
      <c r="F38" s="35">
        <f t="shared" si="1"/>
        <v>18.772705332322467</v>
      </c>
      <c r="G38" s="24">
        <f t="shared" ref="G38" si="5">+G24/G$19</f>
        <v>22.298481278244026</v>
      </c>
    </row>
    <row r="39" spans="1:7" ht="15" customHeight="1" x14ac:dyDescent="0.25">
      <c r="A39" s="50"/>
      <c r="B39" s="6" t="s">
        <v>7</v>
      </c>
      <c r="C39" s="6"/>
      <c r="D39" s="4"/>
      <c r="E39" s="35">
        <f t="shared" si="1"/>
        <v>17.586783012849722</v>
      </c>
      <c r="F39" s="35">
        <f t="shared" si="1"/>
        <v>18.86427950467526</v>
      </c>
      <c r="G39" s="24">
        <f t="shared" ref="G39" si="6">+G25/G$19</f>
        <v>22.407254357650096</v>
      </c>
    </row>
    <row r="40" spans="1:7" ht="15" customHeight="1" x14ac:dyDescent="0.25">
      <c r="A40" s="50"/>
      <c r="B40" s="6" t="s">
        <v>8</v>
      </c>
      <c r="C40" s="6"/>
      <c r="D40" s="4"/>
      <c r="E40" s="35">
        <f t="shared" si="1"/>
        <v>17.757528478993894</v>
      </c>
      <c r="F40" s="35">
        <f t="shared" si="1"/>
        <v>19.047427849380846</v>
      </c>
      <c r="G40" s="24">
        <f t="shared" ref="G40" si="7">+G26/G$19</f>
        <v>22.624800516462237</v>
      </c>
    </row>
    <row r="41" spans="1:7" ht="14.5" x14ac:dyDescent="0.25">
      <c r="A41" s="50"/>
      <c r="B41" s="6" t="s">
        <v>9</v>
      </c>
      <c r="C41" s="6"/>
      <c r="D41" s="4"/>
      <c r="E41" s="35">
        <f t="shared" si="1"/>
        <v>17.928273945138066</v>
      </c>
      <c r="F41" s="35">
        <f t="shared" si="1"/>
        <v>19.230576194086431</v>
      </c>
      <c r="G41" s="24">
        <f t="shared" ref="G41" si="8">+G27/G$19</f>
        <v>22.842346675274374</v>
      </c>
    </row>
    <row r="42" spans="1:7" ht="14.5" x14ac:dyDescent="0.3">
      <c r="A42" s="50"/>
      <c r="B42" s="6" t="s">
        <v>10</v>
      </c>
      <c r="C42" s="6"/>
      <c r="D42" s="25"/>
      <c r="E42" s="35">
        <f t="shared" si="1"/>
        <v>18.355137610498495</v>
      </c>
      <c r="F42" s="35">
        <f t="shared" si="1"/>
        <v>19.688447055850393</v>
      </c>
      <c r="G42" s="24">
        <f t="shared" ref="G42" si="9">+G28/G$19</f>
        <v>23.386212072304712</v>
      </c>
    </row>
    <row r="43" spans="1:7" ht="14.5" x14ac:dyDescent="0.25">
      <c r="A43" s="50"/>
      <c r="B43" s="17" t="s">
        <v>11</v>
      </c>
      <c r="C43" s="6"/>
      <c r="D43" s="4"/>
      <c r="E43" s="35">
        <f t="shared" si="1"/>
        <v>18.782001275858928</v>
      </c>
      <c r="F43" s="35">
        <f t="shared" si="1"/>
        <v>20.146317917614358</v>
      </c>
      <c r="G43" s="24">
        <f t="shared" ref="G43:G44" si="10">+G29/G$19</f>
        <v>23.930077469335057</v>
      </c>
    </row>
    <row r="44" spans="1:7" ht="14.5" x14ac:dyDescent="0.25">
      <c r="A44" s="50"/>
      <c r="B44" s="17" t="s">
        <v>45</v>
      </c>
      <c r="C44" s="6"/>
      <c r="D44" s="4"/>
      <c r="E44" s="35">
        <f t="shared" si="1"/>
        <v>19.97721953886813</v>
      </c>
      <c r="F44" s="35">
        <f t="shared" si="1"/>
        <v>21.428356330553452</v>
      </c>
      <c r="G44" s="24">
        <f t="shared" si="10"/>
        <v>25.45290058102001</v>
      </c>
    </row>
    <row r="45" spans="1:7" ht="14.5" x14ac:dyDescent="0.25">
      <c r="A45" s="50"/>
      <c r="B45" s="17" t="s">
        <v>12</v>
      </c>
      <c r="C45" s="6"/>
      <c r="D45" s="4"/>
      <c r="E45" s="35">
        <f t="shared" si="1"/>
        <v>20.489455937300644</v>
      </c>
      <c r="F45" s="35">
        <f t="shared" si="1"/>
        <v>21.977801364670206</v>
      </c>
      <c r="G45" s="24">
        <f t="shared" ref="G45" si="11">+G31/G$19</f>
        <v>26.105539057456426</v>
      </c>
    </row>
    <row r="46" spans="1:7" ht="14.5" x14ac:dyDescent="0.25">
      <c r="A46" s="50"/>
      <c r="B46" s="17" t="s">
        <v>13</v>
      </c>
      <c r="C46" s="6"/>
      <c r="D46" s="4"/>
      <c r="E46" s="35">
        <f t="shared" si="1"/>
        <v>22.196910598742363</v>
      </c>
      <c r="F46" s="35">
        <f t="shared" si="1"/>
        <v>23.809284811726059</v>
      </c>
      <c r="G46" s="24">
        <f t="shared" ref="G46" si="12">+G32/G$19</f>
        <v>28.281000645577794</v>
      </c>
    </row>
    <row r="47" spans="1:7" x14ac:dyDescent="0.25">
      <c r="A47" s="51"/>
      <c r="B47" s="18" t="s">
        <v>14</v>
      </c>
      <c r="C47" s="18"/>
      <c r="D47" s="26"/>
      <c r="E47" s="36">
        <f t="shared" si="1"/>
        <v>25.611819921625809</v>
      </c>
      <c r="F47" s="36">
        <f t="shared" si="1"/>
        <v>27.472251705837756</v>
      </c>
      <c r="G47" s="27">
        <f t="shared" ref="G47" si="13">+G33/G$19</f>
        <v>32.631923821820536</v>
      </c>
    </row>
    <row r="48" spans="1:7" x14ac:dyDescent="0.25">
      <c r="D48" s="4"/>
      <c r="G48" s="5"/>
    </row>
    <row r="49" spans="1:7" ht="30.75" customHeight="1" x14ac:dyDescent="0.25">
      <c r="A49" s="49" t="s">
        <v>18</v>
      </c>
      <c r="B49" s="11" t="s">
        <v>3</v>
      </c>
      <c r="C49" s="11"/>
      <c r="D49" s="22"/>
      <c r="E49" s="34">
        <f t="shared" ref="E49:G58" si="14">+E35-D$20</f>
        <v>17.074546614417205</v>
      </c>
      <c r="F49" s="34">
        <f t="shared" si="14"/>
        <v>-0.55532735522165666</v>
      </c>
      <c r="G49" s="23">
        <f t="shared" si="14"/>
        <v>0.46456028353868106</v>
      </c>
    </row>
    <row r="50" spans="1:7" ht="15" customHeight="1" x14ac:dyDescent="0.25">
      <c r="A50" s="50"/>
      <c r="B50" s="6" t="s">
        <v>4</v>
      </c>
      <c r="C50" s="6"/>
      <c r="D50" s="4"/>
      <c r="E50" s="35">
        <f t="shared" si="14"/>
        <v>17.245292080561377</v>
      </c>
      <c r="F50" s="35">
        <f t="shared" si="14"/>
        <v>-0.37217901051607072</v>
      </c>
      <c r="G50" s="24">
        <f t="shared" si="14"/>
        <v>0.6821064423508183</v>
      </c>
    </row>
    <row r="51" spans="1:7" ht="15" customHeight="1" x14ac:dyDescent="0.25">
      <c r="A51" s="50"/>
      <c r="B51" s="6" t="s">
        <v>5</v>
      </c>
      <c r="C51" s="6"/>
      <c r="D51" s="4"/>
      <c r="E51" s="35">
        <f t="shared" si="14"/>
        <v>17.416037546705549</v>
      </c>
      <c r="F51" s="35">
        <f t="shared" si="14"/>
        <v>-0.18903066581048478</v>
      </c>
      <c r="G51" s="24">
        <f t="shared" si="14"/>
        <v>0.89965260116295198</v>
      </c>
    </row>
    <row r="52" spans="1:7" ht="15" customHeight="1" x14ac:dyDescent="0.25">
      <c r="A52" s="50"/>
      <c r="B52" s="6" t="s">
        <v>6</v>
      </c>
      <c r="C52" s="6"/>
      <c r="D52" s="4"/>
      <c r="E52" s="35">
        <f t="shared" si="14"/>
        <v>17.50141027977763</v>
      </c>
      <c r="F52" s="35">
        <f t="shared" si="14"/>
        <v>-9.7456493457695359E-2</v>
      </c>
      <c r="G52" s="24">
        <f t="shared" si="14"/>
        <v>1.0084256805690188</v>
      </c>
    </row>
    <row r="53" spans="1:7" ht="15" customHeight="1" x14ac:dyDescent="0.25">
      <c r="A53" s="50"/>
      <c r="B53" s="6" t="s">
        <v>7</v>
      </c>
      <c r="C53" s="6"/>
      <c r="D53" s="4"/>
      <c r="E53" s="35">
        <f t="shared" si="14"/>
        <v>17.586783012849722</v>
      </c>
      <c r="F53" s="35">
        <f t="shared" si="14"/>
        <v>-5.8823211049023882E-3</v>
      </c>
      <c r="G53" s="24">
        <f t="shared" si="14"/>
        <v>1.1171987599750892</v>
      </c>
    </row>
    <row r="54" spans="1:7" ht="15" customHeight="1" x14ac:dyDescent="0.25">
      <c r="A54" s="50"/>
      <c r="B54" s="6" t="s">
        <v>8</v>
      </c>
      <c r="C54" s="6"/>
      <c r="D54" s="4"/>
      <c r="E54" s="35">
        <f t="shared" si="14"/>
        <v>17.757528478993894</v>
      </c>
      <c r="F54" s="35">
        <f t="shared" si="14"/>
        <v>0.17726602360068355</v>
      </c>
      <c r="G54" s="24">
        <f t="shared" si="14"/>
        <v>1.33474491878723</v>
      </c>
    </row>
    <row r="55" spans="1:7" ht="14.5" x14ac:dyDescent="0.25">
      <c r="A55" s="50"/>
      <c r="B55" s="6" t="s">
        <v>9</v>
      </c>
      <c r="C55" s="6"/>
      <c r="D55" s="4"/>
      <c r="E55" s="35">
        <f t="shared" si="14"/>
        <v>17.928273945138066</v>
      </c>
      <c r="F55" s="35">
        <f t="shared" si="14"/>
        <v>0.36041436830626949</v>
      </c>
      <c r="G55" s="24">
        <f t="shared" si="14"/>
        <v>1.5522910775993672</v>
      </c>
    </row>
    <row r="56" spans="1:7" ht="14.5" x14ac:dyDescent="0.3">
      <c r="A56" s="50"/>
      <c r="B56" s="6" t="s">
        <v>10</v>
      </c>
      <c r="C56" s="6"/>
      <c r="D56" s="25"/>
      <c r="E56" s="35">
        <f t="shared" si="14"/>
        <v>18.355137610498495</v>
      </c>
      <c r="F56" s="35">
        <f t="shared" si="14"/>
        <v>0.8182852300702308</v>
      </c>
      <c r="G56" s="24">
        <f t="shared" si="14"/>
        <v>2.096156474629705</v>
      </c>
    </row>
    <row r="57" spans="1:7" ht="14.5" x14ac:dyDescent="0.25">
      <c r="A57" s="50"/>
      <c r="B57" s="6" t="s">
        <v>11</v>
      </c>
      <c r="C57" s="6"/>
      <c r="D57" s="4"/>
      <c r="E57" s="35">
        <f t="shared" si="14"/>
        <v>18.782001275858928</v>
      </c>
      <c r="F57" s="35">
        <f t="shared" si="14"/>
        <v>1.2761560918341956</v>
      </c>
      <c r="G57" s="24">
        <f t="shared" si="14"/>
        <v>2.6400218716600499</v>
      </c>
    </row>
    <row r="58" spans="1:7" ht="14.5" x14ac:dyDescent="0.25">
      <c r="A58" s="50"/>
      <c r="B58" s="6" t="s">
        <v>45</v>
      </c>
      <c r="C58" s="6"/>
      <c r="D58" s="4"/>
      <c r="E58" s="35">
        <f t="shared" si="14"/>
        <v>19.97721953886813</v>
      </c>
      <c r="F58" s="35">
        <f t="shared" si="14"/>
        <v>2.5581945047732901</v>
      </c>
      <c r="G58" s="24">
        <f t="shared" si="14"/>
        <v>4.1628449833450034</v>
      </c>
    </row>
    <row r="59" spans="1:7" ht="14.5" x14ac:dyDescent="0.25">
      <c r="A59" s="50"/>
      <c r="B59" s="17" t="s">
        <v>12</v>
      </c>
      <c r="C59" s="6"/>
      <c r="D59" s="4"/>
      <c r="E59" s="35">
        <f t="shared" ref="E59:E61" si="15">+E45-D$20</f>
        <v>20.489455937300644</v>
      </c>
      <c r="F59" s="35">
        <f t="shared" ref="F59:G61" si="16">+F45-E$20</f>
        <v>3.1076395388900444</v>
      </c>
      <c r="G59" s="24">
        <f t="shared" si="16"/>
        <v>4.8154834597814187</v>
      </c>
    </row>
    <row r="60" spans="1:7" ht="14.5" x14ac:dyDescent="0.25">
      <c r="A60" s="50"/>
      <c r="B60" s="17" t="s">
        <v>13</v>
      </c>
      <c r="C60" s="6"/>
      <c r="D60" s="4"/>
      <c r="E60" s="35">
        <f t="shared" si="15"/>
        <v>22.196910598742363</v>
      </c>
      <c r="F60" s="35">
        <f t="shared" si="16"/>
        <v>4.9391229859458967</v>
      </c>
      <c r="G60" s="24">
        <f t="shared" si="16"/>
        <v>6.9909450479027875</v>
      </c>
    </row>
    <row r="61" spans="1:7" x14ac:dyDescent="0.25">
      <c r="A61" s="51"/>
      <c r="B61" s="18" t="s">
        <v>14</v>
      </c>
      <c r="C61" s="18"/>
      <c r="D61" s="26"/>
      <c r="E61" s="36">
        <f t="shared" si="15"/>
        <v>25.611819921625809</v>
      </c>
      <c r="F61" s="36">
        <f t="shared" si="16"/>
        <v>8.6020898800575942</v>
      </c>
      <c r="G61" s="27">
        <f t="shared" si="16"/>
        <v>11.341868224145529</v>
      </c>
    </row>
    <row r="64" spans="1:7" x14ac:dyDescent="0.25">
      <c r="A64" s="1" t="s">
        <v>19</v>
      </c>
    </row>
    <row r="65" spans="1:2" x14ac:dyDescent="0.25">
      <c r="A65" s="1" t="s">
        <v>20</v>
      </c>
      <c r="B65" s="1" t="s">
        <v>21</v>
      </c>
    </row>
    <row r="66" spans="1:2" x14ac:dyDescent="0.25">
      <c r="A66" s="1" t="s">
        <v>22</v>
      </c>
      <c r="B66" s="1" t="s">
        <v>23</v>
      </c>
    </row>
    <row r="67" spans="1:2" x14ac:dyDescent="0.25">
      <c r="A67" s="1" t="s">
        <v>24</v>
      </c>
      <c r="B67" s="1" t="s">
        <v>25</v>
      </c>
    </row>
    <row r="68" spans="1:2" x14ac:dyDescent="0.25">
      <c r="A68" s="1" t="s">
        <v>26</v>
      </c>
      <c r="B68" s="1" t="s">
        <v>27</v>
      </c>
    </row>
    <row r="69" spans="1:2" x14ac:dyDescent="0.25">
      <c r="A69" s="1" t="s">
        <v>28</v>
      </c>
      <c r="B69" s="1" t="s">
        <v>29</v>
      </c>
    </row>
    <row r="70" spans="1:2" x14ac:dyDescent="0.25">
      <c r="A70" s="1" t="s">
        <v>30</v>
      </c>
      <c r="B70" s="1" t="s">
        <v>31</v>
      </c>
    </row>
    <row r="71" spans="1:2" x14ac:dyDescent="0.25">
      <c r="A71" s="1" t="s">
        <v>32</v>
      </c>
      <c r="B71" s="1" t="s">
        <v>33</v>
      </c>
    </row>
    <row r="72" spans="1:2" x14ac:dyDescent="0.25">
      <c r="A72" s="1" t="s">
        <v>34</v>
      </c>
      <c r="B72" s="1" t="s">
        <v>35</v>
      </c>
    </row>
    <row r="74" spans="1:2" x14ac:dyDescent="0.25">
      <c r="A74" s="1" t="s">
        <v>40</v>
      </c>
    </row>
    <row r="75" spans="1:2" x14ac:dyDescent="0.25">
      <c r="A75" s="1" t="s">
        <v>37</v>
      </c>
    </row>
  </sheetData>
  <mergeCells count="4">
    <mergeCell ref="A49:A61"/>
    <mergeCell ref="A35:A47"/>
    <mergeCell ref="A21:A33"/>
    <mergeCell ref="A6:A18"/>
  </mergeCells>
  <pageMargins left="0.31496062992125984" right="0.31496062992125984" top="0.74803149606299213" bottom="0.55118110236220474" header="0.31496062992125984" footer="0.31496062992125984"/>
  <pageSetup paperSize="9" scale="68" fitToWidth="0" orientation="portrait" r:id="rId1"/>
  <headerFooter>
    <oddHeader>&amp;L&amp;"Arial,Bold"Pennington Parish Council&amp;C&amp;"Arial,Bold"DRAFT
Precept Calculations for 2024 / 25</oddHeader>
  </headerFooter>
  <rowBreaks count="1" manualBreakCount="1"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0DDC-836A-4A66-9D32-81EC35A158D3}">
  <sheetPr>
    <pageSetUpPr fitToPage="1"/>
  </sheetPr>
  <dimension ref="A1:H75"/>
  <sheetViews>
    <sheetView topLeftCell="A63" zoomScale="74" workbookViewId="0">
      <selection activeCell="M6" sqref="M6"/>
    </sheetView>
  </sheetViews>
  <sheetFormatPr defaultColWidth="9" defaultRowHeight="12.5" x14ac:dyDescent="0.25"/>
  <cols>
    <col min="1" max="1" width="30.1796875" style="1" customWidth="1"/>
    <col min="2" max="2" width="14.453125" style="1" customWidth="1"/>
    <col min="3" max="3" width="6.81640625" style="1" customWidth="1"/>
    <col min="4" max="4" width="10.453125" style="1" customWidth="1"/>
    <col min="5" max="5" width="12.81640625" style="1" customWidth="1"/>
    <col min="6" max="7" width="15.54296875" style="1" customWidth="1"/>
    <col min="8" max="16384" width="9" style="1"/>
  </cols>
  <sheetData>
    <row r="1" spans="1:7" ht="13" x14ac:dyDescent="0.3">
      <c r="D1" s="2" t="s">
        <v>36</v>
      </c>
      <c r="E1" s="2" t="s">
        <v>39</v>
      </c>
      <c r="F1" s="2" t="s">
        <v>38</v>
      </c>
      <c r="G1" s="3" t="s">
        <v>42</v>
      </c>
    </row>
    <row r="2" spans="1:7" x14ac:dyDescent="0.25">
      <c r="D2" s="4"/>
      <c r="G2" s="5"/>
    </row>
    <row r="3" spans="1:7" ht="30.75" customHeight="1" x14ac:dyDescent="0.35">
      <c r="A3" s="7" t="s">
        <v>0</v>
      </c>
      <c r="B3" s="7"/>
      <c r="C3" s="7"/>
      <c r="D3" s="4">
        <v>5239.8900000000003</v>
      </c>
      <c r="E3" s="4">
        <v>13115.13</v>
      </c>
      <c r="F3" s="4">
        <v>14494.36</v>
      </c>
      <c r="G3" s="45">
        <v>17237.75</v>
      </c>
    </row>
    <row r="4" spans="1:7" ht="19.5" customHeight="1" x14ac:dyDescent="0.35">
      <c r="A4" s="7" t="s">
        <v>1</v>
      </c>
      <c r="B4" s="7"/>
      <c r="C4" s="7"/>
      <c r="D4" s="4"/>
      <c r="E4" s="4">
        <f>+E3-D3</f>
        <v>7875.2399999999989</v>
      </c>
      <c r="F4" s="4">
        <f>+F3-E3</f>
        <v>1379.2300000000014</v>
      </c>
      <c r="G4" s="45">
        <f>+G3-F3</f>
        <v>2743.3899999999994</v>
      </c>
    </row>
    <row r="5" spans="1:7" ht="12.75" customHeight="1" x14ac:dyDescent="0.25">
      <c r="A5" s="8"/>
      <c r="B5" s="8"/>
      <c r="C5" s="8"/>
      <c r="D5" s="9"/>
      <c r="E5" s="29"/>
      <c r="F5" s="29"/>
      <c r="G5" s="10"/>
    </row>
    <row r="6" spans="1:7" ht="14.5" x14ac:dyDescent="0.25">
      <c r="A6" s="52" t="s">
        <v>2</v>
      </c>
      <c r="B6" s="11" t="s">
        <v>3</v>
      </c>
      <c r="C6" s="11">
        <v>1</v>
      </c>
      <c r="D6" s="12"/>
      <c r="E6" s="30">
        <f>+(D$3*$C$6)-D$3</f>
        <v>0</v>
      </c>
      <c r="F6" s="30">
        <f>+(E$3*$C$6)-E$3</f>
        <v>0</v>
      </c>
      <c r="G6" s="13">
        <f>+(F$3*$C$6)-F$3</f>
        <v>0</v>
      </c>
    </row>
    <row r="7" spans="1:7" ht="14.5" x14ac:dyDescent="0.25">
      <c r="A7" s="53"/>
      <c r="B7" s="6" t="s">
        <v>4</v>
      </c>
      <c r="C7" s="6">
        <v>1.01</v>
      </c>
      <c r="D7" s="14"/>
      <c r="E7" s="31">
        <f>(D$3*$C$7)-D$3</f>
        <v>52.39890000000014</v>
      </c>
      <c r="F7" s="31">
        <f>(E$3*$C$7)-E$3</f>
        <v>131.15129999999954</v>
      </c>
      <c r="G7" s="15">
        <f>(F$3*$C$7)-F$3</f>
        <v>144.94360000000052</v>
      </c>
    </row>
    <row r="8" spans="1:7" ht="14.5" x14ac:dyDescent="0.25">
      <c r="A8" s="53"/>
      <c r="B8" s="6" t="s">
        <v>5</v>
      </c>
      <c r="C8" s="6">
        <v>1.02</v>
      </c>
      <c r="D8" s="14"/>
      <c r="E8" s="31">
        <f>(D$3*$C$8)-D$3</f>
        <v>104.79780000000028</v>
      </c>
      <c r="F8" s="31">
        <f>(E$3*$C$8)-E$3</f>
        <v>262.30260000000089</v>
      </c>
      <c r="G8" s="15">
        <f>(F$3*$C$8)-F$3</f>
        <v>289.88720000000103</v>
      </c>
    </row>
    <row r="9" spans="1:7" ht="14.5" x14ac:dyDescent="0.25">
      <c r="A9" s="53"/>
      <c r="B9" s="6" t="s">
        <v>6</v>
      </c>
      <c r="C9" s="6">
        <v>1.0249999999999999</v>
      </c>
      <c r="D9" s="14"/>
      <c r="E9" s="31">
        <f>(D$3*$C$9)-D$3</f>
        <v>130.99724999999944</v>
      </c>
      <c r="F9" s="31">
        <f>(E$3*$C$9)-E$3</f>
        <v>327.87824999999793</v>
      </c>
      <c r="G9" s="15">
        <f>(F$3*$C$9)-F$3</f>
        <v>362.35899999999856</v>
      </c>
    </row>
    <row r="10" spans="1:7" ht="14.5" x14ac:dyDescent="0.25">
      <c r="A10" s="53"/>
      <c r="B10" s="6" t="s">
        <v>7</v>
      </c>
      <c r="C10" s="6">
        <v>1.03</v>
      </c>
      <c r="D10" s="14"/>
      <c r="E10" s="31">
        <f>(D$3*$C$10)-D$3</f>
        <v>157.19670000000042</v>
      </c>
      <c r="F10" s="31">
        <f>(E$3*$C$10)-E$3</f>
        <v>393.45390000000043</v>
      </c>
      <c r="G10" s="15">
        <f>(F$3*$C$10)-F$3</f>
        <v>434.83079999999973</v>
      </c>
    </row>
    <row r="11" spans="1:7" ht="14.5" x14ac:dyDescent="0.25">
      <c r="A11" s="53"/>
      <c r="B11" s="6" t="s">
        <v>8</v>
      </c>
      <c r="C11" s="6">
        <v>1.04</v>
      </c>
      <c r="D11" s="14"/>
      <c r="E11" s="31">
        <f>(D$3*$C$11)-D$3</f>
        <v>209.59560000000056</v>
      </c>
      <c r="F11" s="31">
        <f>(E$3*$C$11)-E$3</f>
        <v>524.60519999999997</v>
      </c>
      <c r="G11" s="15">
        <f>(F$3*$C$11)-F$3</f>
        <v>579.77440000000024</v>
      </c>
    </row>
    <row r="12" spans="1:7" ht="14.5" x14ac:dyDescent="0.25">
      <c r="A12" s="53"/>
      <c r="B12" s="6" t="s">
        <v>9</v>
      </c>
      <c r="C12" s="6">
        <v>1.05</v>
      </c>
      <c r="D12" s="14"/>
      <c r="E12" s="31">
        <f>(D$3*$C$12)-D$3</f>
        <v>261.9945000000007</v>
      </c>
      <c r="F12" s="31">
        <f>(E$3*$C$12)-E$3</f>
        <v>655.75650000000132</v>
      </c>
      <c r="G12" s="15">
        <f>(F$3*$C$12)-F$3</f>
        <v>724.71800000000076</v>
      </c>
    </row>
    <row r="13" spans="1:7" ht="14.5" x14ac:dyDescent="0.25">
      <c r="A13" s="53"/>
      <c r="B13" s="6" t="s">
        <v>10</v>
      </c>
      <c r="C13" s="6">
        <v>1.075</v>
      </c>
      <c r="D13" s="16"/>
      <c r="E13" s="31">
        <f>(D$3*$C$13)-D$3</f>
        <v>392.99175000000014</v>
      </c>
      <c r="F13" s="31">
        <f>(E$3*$C$13)-E$3</f>
        <v>983.63474999999926</v>
      </c>
      <c r="G13" s="15">
        <f>(F$3*$C$13)-F$3</f>
        <v>1087.0769999999993</v>
      </c>
    </row>
    <row r="14" spans="1:7" ht="14.5" x14ac:dyDescent="0.25">
      <c r="A14" s="53"/>
      <c r="B14" s="17" t="s">
        <v>11</v>
      </c>
      <c r="C14" s="17">
        <v>1.1000000000000001</v>
      </c>
      <c r="D14" s="14"/>
      <c r="E14" s="31">
        <f>(D$3*$C$14)-D$3</f>
        <v>523.98900000000049</v>
      </c>
      <c r="F14" s="31">
        <f>(E$3*$C$14)-E$3</f>
        <v>1311.5130000000008</v>
      </c>
      <c r="G14" s="15">
        <f>(F$3*$C$14)-F$3</f>
        <v>1449.4360000000015</v>
      </c>
    </row>
    <row r="15" spans="1:7" ht="14.5" x14ac:dyDescent="0.25">
      <c r="A15" s="53"/>
      <c r="B15" s="43" t="s">
        <v>44</v>
      </c>
      <c r="C15" s="37">
        <v>1.17</v>
      </c>
      <c r="D15" s="16"/>
      <c r="E15" s="38">
        <f>(D$3*$C$15)-D$3</f>
        <v>890.78129999999965</v>
      </c>
      <c r="F15" s="38">
        <f>(E$3*$C$15)-E$3</f>
        <v>2229.5720999999994</v>
      </c>
      <c r="G15" s="39">
        <f>(F$3*$C$15)-F$3</f>
        <v>2464.0411999999997</v>
      </c>
    </row>
    <row r="16" spans="1:7" ht="14.5" x14ac:dyDescent="0.25">
      <c r="A16" s="53"/>
      <c r="B16" s="17" t="s">
        <v>12</v>
      </c>
      <c r="C16" s="17">
        <v>1.2</v>
      </c>
      <c r="D16" s="14"/>
      <c r="E16" s="31">
        <f>(D$3*$C$16)-D$3</f>
        <v>1047.9780000000001</v>
      </c>
      <c r="F16" s="31">
        <f>(E$3*$C$16)-E$3</f>
        <v>2623.0259999999998</v>
      </c>
      <c r="G16" s="15">
        <f>(F$3*$C$16)-F$3</f>
        <v>2898.8719999999994</v>
      </c>
    </row>
    <row r="17" spans="1:8" ht="14.5" x14ac:dyDescent="0.25">
      <c r="A17" s="53"/>
      <c r="B17" s="44" t="s">
        <v>43</v>
      </c>
      <c r="C17" s="17">
        <v>1.3</v>
      </c>
      <c r="D17" s="14"/>
      <c r="E17" s="31">
        <f>(D$3*$C$17)-D$3</f>
        <v>1571.9670000000006</v>
      </c>
      <c r="F17" s="31">
        <f>(E$3*$C$17)-E$3</f>
        <v>3934.5389999999989</v>
      </c>
      <c r="G17" s="15">
        <f>(F$3*$C$17)-F$3</f>
        <v>4348.3080000000009</v>
      </c>
    </row>
    <row r="18" spans="1:8" ht="14.5" x14ac:dyDescent="0.25">
      <c r="A18" s="54"/>
      <c r="B18" s="18" t="s">
        <v>14</v>
      </c>
      <c r="C18" s="18">
        <v>1.5</v>
      </c>
      <c r="D18" s="19"/>
      <c r="E18" s="32">
        <f>(D$3*$C$18)-D$3</f>
        <v>2619.9450000000006</v>
      </c>
      <c r="F18" s="32">
        <f>(E$3*$C$18)-E$3</f>
        <v>6557.5650000000005</v>
      </c>
      <c r="G18" s="20">
        <f>(F$3*$C$18)-F$3</f>
        <v>7247.18</v>
      </c>
    </row>
    <row r="19" spans="1:8" ht="24" customHeight="1" x14ac:dyDescent="0.35">
      <c r="A19" s="21" t="s">
        <v>41</v>
      </c>
      <c r="B19" s="21"/>
      <c r="C19" s="7"/>
      <c r="E19" s="33">
        <v>768.11</v>
      </c>
      <c r="F19" s="33">
        <v>764.4</v>
      </c>
      <c r="G19" s="28">
        <v>791.4</v>
      </c>
    </row>
    <row r="20" spans="1:8" ht="24.75" customHeight="1" x14ac:dyDescent="0.25">
      <c r="A20" s="6" t="s">
        <v>15</v>
      </c>
      <c r="B20" s="6"/>
      <c r="C20" s="6"/>
      <c r="D20" s="14"/>
      <c r="E20" s="14">
        <f>+E3/E19</f>
        <v>17.074546614417205</v>
      </c>
      <c r="F20" s="14">
        <f>+F3/F19</f>
        <v>18.961747776033491</v>
      </c>
      <c r="G20" s="46">
        <f>+G3/G19</f>
        <v>21.781336871367198</v>
      </c>
      <c r="H20" s="4"/>
    </row>
    <row r="21" spans="1:8" ht="24.75" customHeight="1" x14ac:dyDescent="0.25">
      <c r="A21" s="52" t="s">
        <v>16</v>
      </c>
      <c r="B21" s="11" t="s">
        <v>3</v>
      </c>
      <c r="C21" s="11"/>
      <c r="D21" s="22"/>
      <c r="E21" s="34">
        <f t="shared" ref="E21:G33" si="0">+D$3+E6</f>
        <v>5239.8900000000003</v>
      </c>
      <c r="F21" s="34">
        <f t="shared" si="0"/>
        <v>13115.13</v>
      </c>
      <c r="G21" s="23">
        <f t="shared" si="0"/>
        <v>14494.36</v>
      </c>
    </row>
    <row r="22" spans="1:8" ht="15.75" customHeight="1" x14ac:dyDescent="0.25">
      <c r="A22" s="53"/>
      <c r="B22" s="6" t="s">
        <v>4</v>
      </c>
      <c r="C22" s="6"/>
      <c r="D22" s="4"/>
      <c r="E22" s="35">
        <f t="shared" si="0"/>
        <v>5292.2889000000005</v>
      </c>
      <c r="F22" s="35">
        <f t="shared" si="0"/>
        <v>13246.281299999999</v>
      </c>
      <c r="G22" s="24">
        <f t="shared" si="0"/>
        <v>14639.303600000001</v>
      </c>
    </row>
    <row r="23" spans="1:8" ht="15.75" customHeight="1" x14ac:dyDescent="0.25">
      <c r="A23" s="53"/>
      <c r="B23" s="6" t="s">
        <v>5</v>
      </c>
      <c r="C23" s="6"/>
      <c r="D23" s="4"/>
      <c r="E23" s="35">
        <f t="shared" si="0"/>
        <v>5344.6878000000006</v>
      </c>
      <c r="F23" s="35">
        <f t="shared" si="0"/>
        <v>13377.4326</v>
      </c>
      <c r="G23" s="24">
        <f t="shared" si="0"/>
        <v>14784.247200000002</v>
      </c>
    </row>
    <row r="24" spans="1:8" ht="15.75" customHeight="1" x14ac:dyDescent="0.25">
      <c r="A24" s="53"/>
      <c r="B24" s="6" t="s">
        <v>6</v>
      </c>
      <c r="C24" s="6"/>
      <c r="D24" s="4"/>
      <c r="E24" s="35">
        <f t="shared" si="0"/>
        <v>5370.8872499999998</v>
      </c>
      <c r="F24" s="35">
        <f t="shared" si="0"/>
        <v>13443.008249999997</v>
      </c>
      <c r="G24" s="24">
        <f t="shared" si="0"/>
        <v>14856.718999999999</v>
      </c>
    </row>
    <row r="25" spans="1:8" ht="15.75" customHeight="1" x14ac:dyDescent="0.25">
      <c r="A25" s="53"/>
      <c r="B25" s="6" t="s">
        <v>7</v>
      </c>
      <c r="C25" s="6"/>
      <c r="D25" s="4"/>
      <c r="E25" s="35">
        <f t="shared" si="0"/>
        <v>5397.0867000000007</v>
      </c>
      <c r="F25" s="35">
        <f t="shared" si="0"/>
        <v>13508.5839</v>
      </c>
      <c r="G25" s="24">
        <f t="shared" si="0"/>
        <v>14929.1908</v>
      </c>
    </row>
    <row r="26" spans="1:8" ht="15.75" customHeight="1" x14ac:dyDescent="0.25">
      <c r="A26" s="53"/>
      <c r="B26" s="6" t="s">
        <v>8</v>
      </c>
      <c r="C26" s="6"/>
      <c r="D26" s="4"/>
      <c r="E26" s="35">
        <f t="shared" si="0"/>
        <v>5449.4856000000009</v>
      </c>
      <c r="F26" s="35">
        <f t="shared" si="0"/>
        <v>13639.735199999999</v>
      </c>
      <c r="G26" s="24">
        <f t="shared" si="0"/>
        <v>15074.134400000001</v>
      </c>
    </row>
    <row r="27" spans="1:8" ht="14.5" x14ac:dyDescent="0.25">
      <c r="A27" s="53"/>
      <c r="B27" s="6" t="s">
        <v>9</v>
      </c>
      <c r="C27" s="6"/>
      <c r="D27" s="4"/>
      <c r="E27" s="35">
        <f t="shared" si="0"/>
        <v>5501.884500000001</v>
      </c>
      <c r="F27" s="35">
        <f t="shared" si="0"/>
        <v>13770.886500000001</v>
      </c>
      <c r="G27" s="24">
        <f t="shared" si="0"/>
        <v>15219.078000000001</v>
      </c>
    </row>
    <row r="28" spans="1:8" ht="14.5" x14ac:dyDescent="0.3">
      <c r="A28" s="53"/>
      <c r="B28" s="6" t="s">
        <v>10</v>
      </c>
      <c r="C28" s="6"/>
      <c r="D28" s="25"/>
      <c r="E28" s="35">
        <f t="shared" si="0"/>
        <v>5632.8817500000005</v>
      </c>
      <c r="F28" s="35">
        <f t="shared" si="0"/>
        <v>14098.764749999998</v>
      </c>
      <c r="G28" s="24">
        <f t="shared" si="0"/>
        <v>15581.437</v>
      </c>
    </row>
    <row r="29" spans="1:8" ht="15" customHeight="1" x14ac:dyDescent="0.25">
      <c r="A29" s="53"/>
      <c r="B29" s="17" t="s">
        <v>11</v>
      </c>
      <c r="C29" s="17"/>
      <c r="D29" s="4"/>
      <c r="E29" s="35">
        <f t="shared" si="0"/>
        <v>5763.8790000000008</v>
      </c>
      <c r="F29" s="35">
        <f t="shared" si="0"/>
        <v>14426.643</v>
      </c>
      <c r="G29" s="24">
        <f t="shared" si="0"/>
        <v>15943.796000000002</v>
      </c>
    </row>
    <row r="30" spans="1:8" ht="15" customHeight="1" x14ac:dyDescent="0.3">
      <c r="A30" s="53"/>
      <c r="B30" s="37" t="s">
        <v>45</v>
      </c>
      <c r="C30" s="37"/>
      <c r="D30" s="25"/>
      <c r="E30" s="40">
        <f t="shared" si="0"/>
        <v>6130.6713</v>
      </c>
      <c r="F30" s="40">
        <f t="shared" si="0"/>
        <v>15344.702099999999</v>
      </c>
      <c r="G30" s="41">
        <f t="shared" si="0"/>
        <v>16958.4012</v>
      </c>
    </row>
    <row r="31" spans="1:8" ht="15" customHeight="1" x14ac:dyDescent="0.25">
      <c r="A31" s="53"/>
      <c r="B31" s="17" t="s">
        <v>12</v>
      </c>
      <c r="C31" s="17"/>
      <c r="D31" s="4"/>
      <c r="E31" s="35">
        <f t="shared" si="0"/>
        <v>6287.8680000000004</v>
      </c>
      <c r="F31" s="35">
        <f t="shared" si="0"/>
        <v>15738.155999999999</v>
      </c>
      <c r="G31" s="24">
        <f t="shared" si="0"/>
        <v>17393.232</v>
      </c>
    </row>
    <row r="32" spans="1:8" ht="15" customHeight="1" x14ac:dyDescent="0.25">
      <c r="A32" s="53"/>
      <c r="B32" s="17" t="s">
        <v>13</v>
      </c>
      <c r="C32" s="17"/>
      <c r="D32" s="4"/>
      <c r="E32" s="35">
        <f t="shared" si="0"/>
        <v>6811.8570000000009</v>
      </c>
      <c r="F32" s="35">
        <f t="shared" si="0"/>
        <v>17049.668999999998</v>
      </c>
      <c r="G32" s="24">
        <f t="shared" si="0"/>
        <v>18842.668000000001</v>
      </c>
    </row>
    <row r="33" spans="1:7" ht="15" customHeight="1" x14ac:dyDescent="0.25">
      <c r="A33" s="54"/>
      <c r="B33" s="18" t="s">
        <v>14</v>
      </c>
      <c r="C33" s="18"/>
      <c r="D33" s="26"/>
      <c r="E33" s="36">
        <f t="shared" si="0"/>
        <v>7859.8350000000009</v>
      </c>
      <c r="F33" s="36">
        <f t="shared" si="0"/>
        <v>19672.695</v>
      </c>
      <c r="G33" s="27">
        <f t="shared" si="0"/>
        <v>21741.54</v>
      </c>
    </row>
    <row r="34" spans="1:7" x14ac:dyDescent="0.25">
      <c r="D34" s="4"/>
      <c r="G34" s="5"/>
    </row>
    <row r="35" spans="1:7" ht="15" customHeight="1" x14ac:dyDescent="0.25">
      <c r="A35" s="49" t="s">
        <v>17</v>
      </c>
      <c r="B35" s="11" t="s">
        <v>3</v>
      </c>
      <c r="C35" s="11"/>
      <c r="D35" s="22"/>
      <c r="E35" s="34">
        <f t="shared" ref="E35:F47" si="1">+E21/E$19</f>
        <v>6.8217963572925759</v>
      </c>
      <c r="F35" s="34">
        <f t="shared" si="1"/>
        <v>17.157417582417583</v>
      </c>
      <c r="G35" s="23">
        <f t="shared" ref="G35:G47" si="2">+G21/G$19</f>
        <v>18.314834470558505</v>
      </c>
    </row>
    <row r="36" spans="1:7" ht="15" customHeight="1" x14ac:dyDescent="0.25">
      <c r="A36" s="50"/>
      <c r="B36" s="6" t="s">
        <v>4</v>
      </c>
      <c r="C36" s="6"/>
      <c r="D36" s="4"/>
      <c r="E36" s="35">
        <f t="shared" si="1"/>
        <v>6.8900143208655011</v>
      </c>
      <c r="F36" s="35">
        <f t="shared" si="1"/>
        <v>17.328991758241756</v>
      </c>
      <c r="G36" s="24">
        <f t="shared" si="2"/>
        <v>18.497982815264091</v>
      </c>
    </row>
    <row r="37" spans="1:7" ht="15" customHeight="1" x14ac:dyDescent="0.25">
      <c r="A37" s="50"/>
      <c r="B37" s="6" t="s">
        <v>5</v>
      </c>
      <c r="C37" s="6"/>
      <c r="D37" s="4"/>
      <c r="E37" s="35">
        <f t="shared" si="1"/>
        <v>6.9582322844384272</v>
      </c>
      <c r="F37" s="35">
        <f t="shared" si="1"/>
        <v>17.500565934065936</v>
      </c>
      <c r="G37" s="24">
        <f t="shared" si="2"/>
        <v>18.681131159969677</v>
      </c>
    </row>
    <row r="38" spans="1:7" ht="15" customHeight="1" x14ac:dyDescent="0.25">
      <c r="A38" s="50"/>
      <c r="B38" s="6" t="s">
        <v>6</v>
      </c>
      <c r="C38" s="6"/>
      <c r="D38" s="4"/>
      <c r="E38" s="35">
        <f t="shared" si="1"/>
        <v>6.9923412662248889</v>
      </c>
      <c r="F38" s="35">
        <f t="shared" si="1"/>
        <v>17.58635302197802</v>
      </c>
      <c r="G38" s="24">
        <f t="shared" si="2"/>
        <v>18.772705332322467</v>
      </c>
    </row>
    <row r="39" spans="1:7" ht="15" customHeight="1" x14ac:dyDescent="0.25">
      <c r="A39" s="50"/>
      <c r="B39" s="6" t="s">
        <v>7</v>
      </c>
      <c r="C39" s="6"/>
      <c r="D39" s="4"/>
      <c r="E39" s="35">
        <f t="shared" si="1"/>
        <v>7.0264502480113533</v>
      </c>
      <c r="F39" s="35">
        <f t="shared" si="1"/>
        <v>17.672140109890108</v>
      </c>
      <c r="G39" s="24">
        <f t="shared" si="2"/>
        <v>18.86427950467526</v>
      </c>
    </row>
    <row r="40" spans="1:7" ht="15" customHeight="1" x14ac:dyDescent="0.25">
      <c r="A40" s="50"/>
      <c r="B40" s="6" t="s">
        <v>8</v>
      </c>
      <c r="C40" s="6"/>
      <c r="D40" s="4"/>
      <c r="E40" s="35">
        <f t="shared" si="1"/>
        <v>7.0946682115842794</v>
      </c>
      <c r="F40" s="35">
        <f t="shared" si="1"/>
        <v>17.843714285714285</v>
      </c>
      <c r="G40" s="24">
        <f t="shared" si="2"/>
        <v>19.047427849380846</v>
      </c>
    </row>
    <row r="41" spans="1:7" ht="14.5" x14ac:dyDescent="0.25">
      <c r="A41" s="50"/>
      <c r="B41" s="6" t="s">
        <v>9</v>
      </c>
      <c r="C41" s="6"/>
      <c r="D41" s="4"/>
      <c r="E41" s="35">
        <f t="shared" si="1"/>
        <v>7.1628861751572055</v>
      </c>
      <c r="F41" s="35">
        <f t="shared" si="1"/>
        <v>18.015288461538464</v>
      </c>
      <c r="G41" s="24">
        <f t="shared" si="2"/>
        <v>19.230576194086431</v>
      </c>
    </row>
    <row r="42" spans="1:7" ht="14.5" x14ac:dyDescent="0.3">
      <c r="A42" s="50"/>
      <c r="B42" s="6" t="s">
        <v>10</v>
      </c>
      <c r="C42" s="6"/>
      <c r="D42" s="25"/>
      <c r="E42" s="35">
        <f t="shared" si="1"/>
        <v>7.3334310840895185</v>
      </c>
      <c r="F42" s="35">
        <f t="shared" si="1"/>
        <v>18.444223901098901</v>
      </c>
      <c r="G42" s="24">
        <f t="shared" si="2"/>
        <v>19.688447055850393</v>
      </c>
    </row>
    <row r="43" spans="1:7" ht="14.5" x14ac:dyDescent="0.25">
      <c r="A43" s="50"/>
      <c r="B43" s="17" t="s">
        <v>11</v>
      </c>
      <c r="C43" s="6"/>
      <c r="D43" s="4"/>
      <c r="E43" s="35">
        <f t="shared" si="1"/>
        <v>7.5039759930218342</v>
      </c>
      <c r="F43" s="35">
        <f t="shared" si="1"/>
        <v>18.873159340659342</v>
      </c>
      <c r="G43" s="24">
        <f t="shared" si="2"/>
        <v>20.146317917614358</v>
      </c>
    </row>
    <row r="44" spans="1:7" ht="14.5" x14ac:dyDescent="0.3">
      <c r="A44" s="50"/>
      <c r="B44" s="37" t="s">
        <v>45</v>
      </c>
      <c r="C44" s="42"/>
      <c r="D44" s="25"/>
      <c r="E44" s="40">
        <f t="shared" si="1"/>
        <v>7.9815017380323132</v>
      </c>
      <c r="F44" s="40">
        <f t="shared" si="1"/>
        <v>20.074178571428572</v>
      </c>
      <c r="G44" s="41">
        <f t="shared" si="2"/>
        <v>21.428356330553452</v>
      </c>
    </row>
    <row r="45" spans="1:7" ht="14.5" x14ac:dyDescent="0.25">
      <c r="A45" s="50"/>
      <c r="B45" s="17" t="s">
        <v>12</v>
      </c>
      <c r="C45" s="6"/>
      <c r="D45" s="4"/>
      <c r="E45" s="35">
        <f t="shared" si="1"/>
        <v>8.1861556287510915</v>
      </c>
      <c r="F45" s="35">
        <f t="shared" si="1"/>
        <v>20.588901098901097</v>
      </c>
      <c r="G45" s="24">
        <f t="shared" si="2"/>
        <v>21.977801364670206</v>
      </c>
    </row>
    <row r="46" spans="1:7" ht="14.5" x14ac:dyDescent="0.25">
      <c r="A46" s="50"/>
      <c r="B46" s="17" t="s">
        <v>13</v>
      </c>
      <c r="C46" s="6"/>
      <c r="D46" s="4"/>
      <c r="E46" s="35">
        <f t="shared" si="1"/>
        <v>8.8683352644803488</v>
      </c>
      <c r="F46" s="35">
        <f t="shared" si="1"/>
        <v>22.304642857142856</v>
      </c>
      <c r="G46" s="24">
        <f t="shared" si="2"/>
        <v>23.809284811726059</v>
      </c>
    </row>
    <row r="47" spans="1:7" x14ac:dyDescent="0.25">
      <c r="A47" s="51"/>
      <c r="B47" s="18" t="s">
        <v>14</v>
      </c>
      <c r="C47" s="18"/>
      <c r="D47" s="26"/>
      <c r="E47" s="36">
        <f t="shared" si="1"/>
        <v>10.232694535938863</v>
      </c>
      <c r="F47" s="36">
        <f t="shared" si="1"/>
        <v>25.736126373626373</v>
      </c>
      <c r="G47" s="27">
        <f t="shared" si="2"/>
        <v>27.472251705837756</v>
      </c>
    </row>
    <row r="48" spans="1:7" x14ac:dyDescent="0.25">
      <c r="D48" s="4"/>
      <c r="G48" s="5"/>
    </row>
    <row r="49" spans="1:7" ht="30.75" customHeight="1" x14ac:dyDescent="0.25">
      <c r="A49" s="49" t="s">
        <v>18</v>
      </c>
      <c r="B49" s="11" t="s">
        <v>3</v>
      </c>
      <c r="C49" s="11"/>
      <c r="D49" s="22"/>
      <c r="E49" s="34">
        <f t="shared" ref="E49:G58" si="3">+E35-D$20</f>
        <v>6.8217963572925759</v>
      </c>
      <c r="F49" s="34">
        <f t="shared" si="3"/>
        <v>8.2870968000378298E-2</v>
      </c>
      <c r="G49" s="23">
        <f t="shared" si="3"/>
        <v>-0.64691330547498538</v>
      </c>
    </row>
    <row r="50" spans="1:7" ht="15" customHeight="1" x14ac:dyDescent="0.25">
      <c r="A50" s="50"/>
      <c r="B50" s="6" t="s">
        <v>4</v>
      </c>
      <c r="C50" s="6"/>
      <c r="D50" s="4"/>
      <c r="E50" s="35">
        <f t="shared" si="3"/>
        <v>6.8900143208655011</v>
      </c>
      <c r="F50" s="35">
        <f t="shared" si="3"/>
        <v>0.25444514382455097</v>
      </c>
      <c r="G50" s="24">
        <f t="shared" si="3"/>
        <v>-0.46376496076939944</v>
      </c>
    </row>
    <row r="51" spans="1:7" ht="15" customHeight="1" x14ac:dyDescent="0.25">
      <c r="A51" s="50"/>
      <c r="B51" s="6" t="s">
        <v>5</v>
      </c>
      <c r="C51" s="6"/>
      <c r="D51" s="4"/>
      <c r="E51" s="35">
        <f t="shared" si="3"/>
        <v>6.9582322844384272</v>
      </c>
      <c r="F51" s="35">
        <f t="shared" si="3"/>
        <v>0.42601931964873074</v>
      </c>
      <c r="G51" s="24">
        <f t="shared" si="3"/>
        <v>-0.2806166160638135</v>
      </c>
    </row>
    <row r="52" spans="1:7" ht="15" customHeight="1" x14ac:dyDescent="0.25">
      <c r="A52" s="50"/>
      <c r="B52" s="6" t="s">
        <v>6</v>
      </c>
      <c r="C52" s="6"/>
      <c r="D52" s="4"/>
      <c r="E52" s="35">
        <f t="shared" si="3"/>
        <v>6.9923412662248889</v>
      </c>
      <c r="F52" s="35">
        <f t="shared" si="3"/>
        <v>0.5118064075608153</v>
      </c>
      <c r="G52" s="24">
        <f t="shared" si="3"/>
        <v>-0.18904244371102408</v>
      </c>
    </row>
    <row r="53" spans="1:7" ht="15" customHeight="1" x14ac:dyDescent="0.25">
      <c r="A53" s="50"/>
      <c r="B53" s="6" t="s">
        <v>7</v>
      </c>
      <c r="C53" s="6"/>
      <c r="D53" s="4"/>
      <c r="E53" s="35">
        <f t="shared" si="3"/>
        <v>7.0264502480113533</v>
      </c>
      <c r="F53" s="35">
        <f t="shared" si="3"/>
        <v>0.59759349547290341</v>
      </c>
      <c r="G53" s="24">
        <f t="shared" si="3"/>
        <v>-9.7468271358231107E-2</v>
      </c>
    </row>
    <row r="54" spans="1:7" ht="15" customHeight="1" x14ac:dyDescent="0.25">
      <c r="A54" s="50"/>
      <c r="B54" s="6" t="s">
        <v>8</v>
      </c>
      <c r="C54" s="6"/>
      <c r="D54" s="4"/>
      <c r="E54" s="35">
        <f t="shared" si="3"/>
        <v>7.0946682115842794</v>
      </c>
      <c r="F54" s="35">
        <f t="shared" si="3"/>
        <v>0.76916767129707964</v>
      </c>
      <c r="G54" s="24">
        <f t="shared" si="3"/>
        <v>8.5680073347354835E-2</v>
      </c>
    </row>
    <row r="55" spans="1:7" ht="14.5" x14ac:dyDescent="0.25">
      <c r="A55" s="50"/>
      <c r="B55" s="6" t="s">
        <v>9</v>
      </c>
      <c r="C55" s="6"/>
      <c r="D55" s="4"/>
      <c r="E55" s="35">
        <f t="shared" si="3"/>
        <v>7.1628861751572055</v>
      </c>
      <c r="F55" s="35">
        <f t="shared" si="3"/>
        <v>0.94074184712125941</v>
      </c>
      <c r="G55" s="24">
        <f t="shared" si="3"/>
        <v>0.26882841805294078</v>
      </c>
    </row>
    <row r="56" spans="1:7" ht="14.5" x14ac:dyDescent="0.3">
      <c r="A56" s="50"/>
      <c r="B56" s="6" t="s">
        <v>10</v>
      </c>
      <c r="C56" s="6"/>
      <c r="D56" s="25"/>
      <c r="E56" s="35">
        <f t="shared" si="3"/>
        <v>7.3334310840895185</v>
      </c>
      <c r="F56" s="35">
        <f t="shared" si="3"/>
        <v>1.3696772866816964</v>
      </c>
      <c r="G56" s="24">
        <f t="shared" si="3"/>
        <v>0.72669927981690208</v>
      </c>
    </row>
    <row r="57" spans="1:7" ht="14.5" x14ac:dyDescent="0.25">
      <c r="A57" s="50"/>
      <c r="B57" s="6" t="s">
        <v>11</v>
      </c>
      <c r="C57" s="6"/>
      <c r="D57" s="4"/>
      <c r="E57" s="35">
        <f t="shared" si="3"/>
        <v>7.5039759930218342</v>
      </c>
      <c r="F57" s="35">
        <f t="shared" si="3"/>
        <v>1.798612726242137</v>
      </c>
      <c r="G57" s="24">
        <f t="shared" si="3"/>
        <v>1.1845701415808669</v>
      </c>
    </row>
    <row r="58" spans="1:7" ht="14.5" x14ac:dyDescent="0.3">
      <c r="A58" s="50"/>
      <c r="B58" s="42" t="s">
        <v>45</v>
      </c>
      <c r="C58" s="42"/>
      <c r="D58" s="25"/>
      <c r="E58" s="40">
        <f t="shared" si="3"/>
        <v>7.9815017380323132</v>
      </c>
      <c r="F58" s="40">
        <f t="shared" si="3"/>
        <v>2.999631957011367</v>
      </c>
      <c r="G58" s="41">
        <f t="shared" si="3"/>
        <v>2.4666085545199614</v>
      </c>
    </row>
    <row r="59" spans="1:7" ht="14.5" x14ac:dyDescent="0.25">
      <c r="A59" s="50"/>
      <c r="B59" s="17" t="s">
        <v>12</v>
      </c>
      <c r="C59" s="6"/>
      <c r="D59" s="4"/>
      <c r="E59" s="35">
        <f t="shared" ref="E59:G61" si="4">+E45-D$20</f>
        <v>8.1861556287510915</v>
      </c>
      <c r="F59" s="35">
        <f t="shared" si="4"/>
        <v>3.5143544844838921</v>
      </c>
      <c r="G59" s="24">
        <f t="shared" si="4"/>
        <v>3.0160535886367157</v>
      </c>
    </row>
    <row r="60" spans="1:7" ht="14.5" x14ac:dyDescent="0.25">
      <c r="A60" s="50"/>
      <c r="B60" s="17" t="s">
        <v>13</v>
      </c>
      <c r="C60" s="6"/>
      <c r="D60" s="4"/>
      <c r="E60" s="35">
        <f t="shared" si="4"/>
        <v>8.8683352644803488</v>
      </c>
      <c r="F60" s="35">
        <f t="shared" si="4"/>
        <v>5.2300962427256508</v>
      </c>
      <c r="G60" s="24">
        <f t="shared" si="4"/>
        <v>4.847537035692568</v>
      </c>
    </row>
    <row r="61" spans="1:7" x14ac:dyDescent="0.25">
      <c r="A61" s="51"/>
      <c r="B61" s="18" t="s">
        <v>14</v>
      </c>
      <c r="C61" s="18"/>
      <c r="D61" s="26"/>
      <c r="E61" s="36">
        <f t="shared" si="4"/>
        <v>10.232694535938863</v>
      </c>
      <c r="F61" s="36">
        <f t="shared" si="4"/>
        <v>8.6615797592091681</v>
      </c>
      <c r="G61" s="27">
        <f t="shared" si="4"/>
        <v>8.5105039298042655</v>
      </c>
    </row>
    <row r="64" spans="1:7" x14ac:dyDescent="0.25">
      <c r="A64" s="1" t="s">
        <v>19</v>
      </c>
    </row>
    <row r="65" spans="1:2" x14ac:dyDescent="0.25">
      <c r="A65" s="1" t="s">
        <v>20</v>
      </c>
      <c r="B65" s="1" t="s">
        <v>21</v>
      </c>
    </row>
    <row r="66" spans="1:2" x14ac:dyDescent="0.25">
      <c r="A66" s="1" t="s">
        <v>22</v>
      </c>
      <c r="B66" s="1" t="s">
        <v>23</v>
      </c>
    </row>
    <row r="67" spans="1:2" x14ac:dyDescent="0.25">
      <c r="A67" s="1" t="s">
        <v>24</v>
      </c>
      <c r="B67" s="1" t="s">
        <v>25</v>
      </c>
    </row>
    <row r="68" spans="1:2" x14ac:dyDescent="0.25">
      <c r="A68" s="1" t="s">
        <v>26</v>
      </c>
      <c r="B68" s="1" t="s">
        <v>27</v>
      </c>
    </row>
    <row r="69" spans="1:2" x14ac:dyDescent="0.25">
      <c r="A69" s="1" t="s">
        <v>28</v>
      </c>
      <c r="B69" s="1" t="s">
        <v>29</v>
      </c>
    </row>
    <row r="70" spans="1:2" x14ac:dyDescent="0.25">
      <c r="A70" s="1" t="s">
        <v>30</v>
      </c>
      <c r="B70" s="1" t="s">
        <v>31</v>
      </c>
    </row>
    <row r="71" spans="1:2" x14ac:dyDescent="0.25">
      <c r="A71" s="1" t="s">
        <v>32</v>
      </c>
      <c r="B71" s="1" t="s">
        <v>33</v>
      </c>
    </row>
    <row r="72" spans="1:2" x14ac:dyDescent="0.25">
      <c r="A72" s="1" t="s">
        <v>34</v>
      </c>
      <c r="B72" s="1" t="s">
        <v>35</v>
      </c>
    </row>
    <row r="74" spans="1:2" x14ac:dyDescent="0.25">
      <c r="A74" s="1" t="s">
        <v>40</v>
      </c>
    </row>
    <row r="75" spans="1:2" x14ac:dyDescent="0.25">
      <c r="A75" s="1" t="s">
        <v>37</v>
      </c>
    </row>
  </sheetData>
  <mergeCells count="4">
    <mergeCell ref="A6:A18"/>
    <mergeCell ref="A21:A33"/>
    <mergeCell ref="A35:A47"/>
    <mergeCell ref="A49:A61"/>
  </mergeCells>
  <pageMargins left="0.7" right="0.7" top="0.75" bottom="0.75" header="0.3" footer="0.3"/>
  <pageSetup paperSize="9"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Precept Calculations</vt:lpstr>
      <vt:lpstr>Sheet1</vt:lpstr>
      <vt:lpstr>'Precept Calculations'!Print_Area</vt:lpstr>
      <vt:lpstr>'Precept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Olds</dc:creator>
  <cp:lastModifiedBy>Lynn Bell</cp:lastModifiedBy>
  <cp:lastPrinted>2026-02-07T12:49:34Z</cp:lastPrinted>
  <dcterms:created xsi:type="dcterms:W3CDTF">2021-05-19T14:22:23Z</dcterms:created>
  <dcterms:modified xsi:type="dcterms:W3CDTF">2026-02-07T12:50:53Z</dcterms:modified>
</cp:coreProperties>
</file>